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505" windowHeight="4980" activeTab="1"/>
  </bookViews>
  <sheets>
    <sheet name="A組" sheetId="1" r:id="rId1"/>
    <sheet name="B組" sheetId="2" r:id="rId2"/>
    <sheet name="名單" sheetId="3" r:id="rId3"/>
    <sheet name="Sheet3" sheetId="4" r:id="rId4"/>
  </sheets>
  <definedNames>
    <definedName name="_xlnm.Print_Area" localSheetId="0">'A組'!$A$1:$M$29</definedName>
    <definedName name="_xlnm.Print_Area" localSheetId="1">'B組'!$A$1:$M$28</definedName>
    <definedName name="_xlnm.Print_Titles" localSheetId="0">'A組'!$1:$2</definedName>
    <definedName name="_xlnm.Print_Titles" localSheetId="1">'B組'!$1:$2</definedName>
    <definedName name="名單">'名單'!$A$2:$J$3</definedName>
  </definedNames>
  <calcPr fullCalcOnLoad="1"/>
</workbook>
</file>

<file path=xl/sharedStrings.xml><?xml version="1.0" encoding="utf-8"?>
<sst xmlns="http://schemas.openxmlformats.org/spreadsheetml/2006/main" count="128" uniqueCount="59">
  <si>
    <t>日期</t>
  </si>
  <si>
    <t>註：</t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</si>
  <si>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列日期</t>
    </r>
  </si>
  <si>
    <t>星
期</t>
  </si>
  <si>
    <t>暑假</t>
  </si>
  <si>
    <t>寒假</t>
  </si>
  <si>
    <t>˙各組上班日至少有1人到校上班。</t>
  </si>
  <si>
    <t>˙請假不上班請填假別，如「休假」、「公假」、「出差」…。</t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</si>
  <si>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列日期</t>
    </r>
  </si>
  <si>
    <t>星
期</t>
  </si>
  <si>
    <t>註：</t>
  </si>
  <si>
    <t>˙各組上班日至少有1人到校上班。</t>
  </si>
  <si>
    <t>˙請假不上班請填假別，如「休假」、「公假」、「出差」…。</t>
  </si>
  <si>
    <t>暑假</t>
  </si>
  <si>
    <t>寒假</t>
  </si>
  <si>
    <t>學校值勤</t>
  </si>
  <si>
    <t>月份</t>
  </si>
  <si>
    <t>A組</t>
  </si>
  <si>
    <t>A組</t>
  </si>
  <si>
    <t>B組</t>
  </si>
  <si>
    <t>B組</t>
  </si>
  <si>
    <t>C組</t>
  </si>
  <si>
    <t>行事紀要</t>
  </si>
  <si>
    <t>教務主任</t>
  </si>
  <si>
    <t>資訊組長</t>
  </si>
  <si>
    <t>值勤</t>
  </si>
  <si>
    <t>˙(A組)陳先生；(B組)黃姐。</t>
  </si>
  <si>
    <t>衛生組長</t>
  </si>
  <si>
    <t>訓導主任</t>
  </si>
  <si>
    <t>總務主任</t>
  </si>
  <si>
    <t>輔導主任　</t>
  </si>
  <si>
    <t>人事主任　</t>
  </si>
  <si>
    <t>主計主任</t>
  </si>
  <si>
    <t>教學組長　</t>
  </si>
  <si>
    <t>幹事</t>
  </si>
  <si>
    <t>出納組長</t>
  </si>
  <si>
    <t>訓育組長　</t>
  </si>
  <si>
    <t>生教組長</t>
  </si>
  <si>
    <t>事務組長</t>
  </si>
  <si>
    <t>輔導組長</t>
  </si>
  <si>
    <t>資料組長</t>
  </si>
  <si>
    <t>護理師</t>
  </si>
  <si>
    <t>寒假</t>
  </si>
  <si>
    <t>休業式</t>
  </si>
  <si>
    <t>除夕</t>
  </si>
  <si>
    <t>春節</t>
  </si>
  <si>
    <t>年假</t>
  </si>
  <si>
    <t>年假　</t>
  </si>
  <si>
    <t>開學</t>
  </si>
  <si>
    <t>調整放假</t>
  </si>
  <si>
    <t>補上班</t>
  </si>
  <si>
    <t>寒假結束</t>
  </si>
  <si>
    <t>全運會值日</t>
  </si>
  <si>
    <t>明道水上救生育樂營</t>
  </si>
  <si>
    <t>寒假開始.明道水上救生育樂營</t>
  </si>
  <si>
    <t>體育組長</t>
  </si>
  <si>
    <t>值勤</t>
  </si>
  <si>
    <t>值勤</t>
  </si>
  <si>
    <t>全運會值日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</si>
</sst>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[DBNum1][$-404]General"/>
    <numFmt numFmtId="186" formatCode="mmm\-yyyy"/>
    <numFmt numFmtId="187" formatCode="m&quot;月&quot;d&quot;日&quot;"/>
    <numFmt numFmtId="188" formatCode="#,###"/>
    <numFmt numFmtId="189" formatCode="m"/>
  </numFmts>
  <fonts count="21">
    <font>
      <sz val="12"/>
      <name val="新細明體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1"/>
      <name val="Times New Roman"/>
      <family val="1"/>
    </font>
    <font>
      <sz val="1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2"/>
      <name val="標楷體"/>
      <family val="4"/>
    </font>
    <font>
      <b/>
      <sz val="16"/>
      <name val="標楷體"/>
      <family val="4"/>
    </font>
    <font>
      <sz val="11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sz val="6"/>
      <name val="標楷體"/>
      <family val="4"/>
    </font>
    <font>
      <sz val="7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4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9" fontId="12" fillId="0" borderId="0" xfId="0" applyNumberFormat="1" applyFont="1" applyBorder="1" applyAlignment="1">
      <alignment horizontal="right" vertical="center"/>
    </xf>
    <xf numFmtId="189" fontId="12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3" xfId="0" applyFont="1" applyBorder="1" applyAlignment="1">
      <alignment vertical="center"/>
    </xf>
    <xf numFmtId="188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185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87"/>
  <sheetViews>
    <sheetView zoomScaleSheetLayoutView="100" workbookViewId="0" topLeftCell="A1">
      <pane xSplit="2" ySplit="2" topLeftCell="C15" activePane="bottomRight" state="frozen"/>
      <selection pane="topLeft" activeCell="I3" sqref="I3"/>
      <selection pane="topRight" activeCell="I3" sqref="I3"/>
      <selection pane="bottomLeft" activeCell="I3" sqref="I3"/>
      <selection pane="bottomRight" activeCell="F10" sqref="F10"/>
    </sheetView>
  </sheetViews>
  <sheetFormatPr defaultColWidth="9.00390625" defaultRowHeight="16.5"/>
  <cols>
    <col min="1" max="1" width="6.75390625" style="7" customWidth="1"/>
    <col min="2" max="2" width="4.25390625" style="27" customWidth="1"/>
    <col min="3" max="3" width="18.75390625" style="3" customWidth="1"/>
    <col min="4" max="13" width="6.50390625" style="7" customWidth="1"/>
    <col min="14" max="14" width="9.375" style="3" customWidth="1"/>
    <col min="15" max="15" width="9.25390625" style="3" bestFit="1" customWidth="1"/>
    <col min="16" max="16" width="6.75390625" style="3" bestFit="1" customWidth="1"/>
    <col min="17" max="16384" width="9.00390625" style="3" customWidth="1"/>
  </cols>
  <sheetData>
    <row r="1" spans="1:16" ht="28.5" customHeight="1">
      <c r="A1" s="11"/>
      <c r="B1" s="25" t="str">
        <f>"彰化縣新民國小"&amp;P1&amp;"年"&amp;P2&amp;"值勤暨輪休表"</f>
        <v>彰化縣新民國小101年寒假值勤暨輪休表</v>
      </c>
      <c r="C1" s="25"/>
      <c r="D1" s="25"/>
      <c r="E1" s="25"/>
      <c r="F1" s="18"/>
      <c r="G1" s="22"/>
      <c r="H1" s="22">
        <f>N2</f>
        <v>40925</v>
      </c>
      <c r="I1" s="23" t="s">
        <v>16</v>
      </c>
      <c r="J1" s="23"/>
      <c r="K1" s="23"/>
      <c r="L1" s="23"/>
      <c r="M1" s="24" t="str">
        <f>O1</f>
        <v>A組</v>
      </c>
      <c r="N1" s="3" t="s">
        <v>2</v>
      </c>
      <c r="O1" s="19" t="s">
        <v>17</v>
      </c>
      <c r="P1" s="19">
        <v>101</v>
      </c>
    </row>
    <row r="2" spans="1:16" ht="31.5">
      <c r="A2" s="1" t="s">
        <v>0</v>
      </c>
      <c r="B2" s="2" t="s">
        <v>3</v>
      </c>
      <c r="C2" s="28" t="s">
        <v>22</v>
      </c>
      <c r="D2" s="2" t="str">
        <f>VLOOKUP($O$1,名單,2,FALSE)</f>
        <v>教務主任</v>
      </c>
      <c r="E2" s="2" t="str">
        <f>VLOOKUP($O$1,名單,3,FALSE)</f>
        <v>訓導主任</v>
      </c>
      <c r="F2" s="2" t="str">
        <f>VLOOKUP($O$1,名單,4,FALSE)</f>
        <v>總務主任</v>
      </c>
      <c r="G2" s="20" t="str">
        <f>VLOOKUP($O$1,名單,5,FALSE)</f>
        <v>輔導主任　</v>
      </c>
      <c r="H2" s="20" t="str">
        <f>VLOOKUP($O$1,名單,6,FALSE)</f>
        <v>人事主任　</v>
      </c>
      <c r="I2" s="20" t="str">
        <f>VLOOKUP($O$1,名單,7,FALSE)</f>
        <v>主計主任</v>
      </c>
      <c r="J2" s="20" t="str">
        <f>VLOOKUP($O$1,名單,8,FALSE)</f>
        <v>教學組長　</v>
      </c>
      <c r="K2" s="20" t="str">
        <f>VLOOKUP($O$1,名單,9,FALSE)</f>
        <v>出納組長</v>
      </c>
      <c r="L2" s="20" t="str">
        <f>VLOOKUP($O$1,名單,10,FALSE)</f>
        <v>幹事</v>
      </c>
      <c r="M2" s="2" t="s">
        <v>15</v>
      </c>
      <c r="N2" s="12">
        <v>40925</v>
      </c>
      <c r="P2" s="19" t="s">
        <v>5</v>
      </c>
    </row>
    <row r="3" spans="1:13" ht="22.5" customHeight="1">
      <c r="A3" s="4">
        <f>N2</f>
        <v>40925</v>
      </c>
      <c r="B3" s="5">
        <f aca="true" t="shared" si="0" ref="B3:B25">IF(MOD(WEEKDAY(A3,2),7)=0,"日",WEEKDAY(A3,2))</f>
        <v>2</v>
      </c>
      <c r="C3" s="35" t="s">
        <v>43</v>
      </c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22.5" customHeight="1">
      <c r="A4" s="4">
        <f aca="true" t="shared" si="1" ref="A4:A25">A3+1</f>
        <v>40926</v>
      </c>
      <c r="B4" s="5">
        <f t="shared" si="0"/>
        <v>3</v>
      </c>
      <c r="C4" s="40" t="s">
        <v>54</v>
      </c>
      <c r="D4" s="13"/>
      <c r="E4" s="13"/>
      <c r="F4" s="13" t="s">
        <v>57</v>
      </c>
      <c r="G4" s="13"/>
      <c r="H4" s="13"/>
      <c r="I4" s="13"/>
      <c r="J4" s="46"/>
      <c r="K4" s="13"/>
      <c r="L4" s="13"/>
      <c r="M4" s="33" t="s">
        <v>19</v>
      </c>
    </row>
    <row r="5" spans="1:13" ht="22.5" customHeight="1">
      <c r="A5" s="4">
        <f t="shared" si="1"/>
        <v>40927</v>
      </c>
      <c r="B5" s="5">
        <f t="shared" si="0"/>
        <v>4</v>
      </c>
      <c r="C5" s="39" t="s">
        <v>53</v>
      </c>
      <c r="D5" s="13"/>
      <c r="E5" s="13"/>
      <c r="F5" s="13"/>
      <c r="G5" s="13" t="s">
        <v>57</v>
      </c>
      <c r="H5" s="47" t="s">
        <v>58</v>
      </c>
      <c r="I5" s="47" t="s">
        <v>58</v>
      </c>
      <c r="J5" s="13"/>
      <c r="K5" s="13"/>
      <c r="L5" s="13"/>
      <c r="M5" s="33" t="s">
        <v>17</v>
      </c>
    </row>
    <row r="6" spans="1:13" ht="22.5" customHeight="1">
      <c r="A6" s="4">
        <f t="shared" si="1"/>
        <v>40928</v>
      </c>
      <c r="B6" s="5">
        <f t="shared" si="0"/>
        <v>5</v>
      </c>
      <c r="C6" s="39" t="s">
        <v>53</v>
      </c>
      <c r="D6" s="13"/>
      <c r="E6" s="13"/>
      <c r="F6" s="13"/>
      <c r="G6" s="13"/>
      <c r="H6" s="13"/>
      <c r="I6" s="13"/>
      <c r="J6" s="13" t="s">
        <v>25</v>
      </c>
      <c r="K6" s="13"/>
      <c r="L6" s="13"/>
      <c r="M6" s="33" t="s">
        <v>19</v>
      </c>
    </row>
    <row r="7" spans="1:13" ht="22.5" customHeight="1">
      <c r="A7" s="4">
        <f t="shared" si="1"/>
        <v>40929</v>
      </c>
      <c r="B7" s="5">
        <f t="shared" si="0"/>
        <v>6</v>
      </c>
      <c r="C7" s="36"/>
      <c r="D7" s="13"/>
      <c r="E7" s="13"/>
      <c r="F7" s="13"/>
      <c r="G7" s="13"/>
      <c r="H7" s="13"/>
      <c r="I7" s="13"/>
      <c r="J7" s="13"/>
      <c r="K7" s="13"/>
      <c r="L7" s="13"/>
      <c r="M7" s="33"/>
    </row>
    <row r="8" spans="1:13" ht="22.5" customHeight="1">
      <c r="A8" s="4">
        <f t="shared" si="1"/>
        <v>40930</v>
      </c>
      <c r="B8" s="5" t="str">
        <f t="shared" si="0"/>
        <v>日</v>
      </c>
      <c r="C8" s="38" t="s">
        <v>44</v>
      </c>
      <c r="D8" s="13"/>
      <c r="E8" s="13"/>
      <c r="F8" s="13"/>
      <c r="G8" s="13"/>
      <c r="H8" s="13"/>
      <c r="I8" s="13"/>
      <c r="J8" s="13"/>
      <c r="K8" s="13"/>
      <c r="L8" s="13"/>
      <c r="M8" s="33"/>
    </row>
    <row r="9" spans="1:13" ht="22.5" customHeight="1">
      <c r="A9" s="4">
        <f t="shared" si="1"/>
        <v>40931</v>
      </c>
      <c r="B9" s="5">
        <f t="shared" si="0"/>
        <v>1</v>
      </c>
      <c r="C9" s="38" t="s">
        <v>45</v>
      </c>
      <c r="D9" s="13"/>
      <c r="E9" s="13"/>
      <c r="F9" s="13"/>
      <c r="G9" s="13"/>
      <c r="H9" s="13"/>
      <c r="I9" s="13"/>
      <c r="J9" s="13"/>
      <c r="K9" s="13"/>
      <c r="L9" s="13"/>
      <c r="M9" s="33"/>
    </row>
    <row r="10" spans="1:13" ht="22.5" customHeight="1">
      <c r="A10" s="4">
        <f t="shared" si="1"/>
        <v>40932</v>
      </c>
      <c r="B10" s="5">
        <f t="shared" si="0"/>
        <v>2</v>
      </c>
      <c r="C10" s="38" t="s">
        <v>46</v>
      </c>
      <c r="D10" s="13"/>
      <c r="E10" s="13"/>
      <c r="F10" s="13"/>
      <c r="G10" s="13"/>
      <c r="H10" s="13"/>
      <c r="I10" s="13"/>
      <c r="J10" s="13"/>
      <c r="K10" s="13"/>
      <c r="L10" s="13"/>
      <c r="M10" s="33"/>
    </row>
    <row r="11" spans="1:13" ht="22.5" customHeight="1">
      <c r="A11" s="4">
        <f t="shared" si="1"/>
        <v>40933</v>
      </c>
      <c r="B11" s="5">
        <f t="shared" si="0"/>
        <v>3</v>
      </c>
      <c r="C11" s="38" t="s">
        <v>47</v>
      </c>
      <c r="D11" s="13"/>
      <c r="E11" s="13"/>
      <c r="F11" s="13"/>
      <c r="G11" s="13"/>
      <c r="H11" s="13"/>
      <c r="I11" s="13"/>
      <c r="J11" s="13"/>
      <c r="K11" s="13"/>
      <c r="L11" s="13"/>
      <c r="M11" s="33"/>
    </row>
    <row r="12" spans="1:13" ht="22.5" customHeight="1">
      <c r="A12" s="4">
        <f t="shared" si="1"/>
        <v>40934</v>
      </c>
      <c r="B12" s="5">
        <f t="shared" si="0"/>
        <v>4</v>
      </c>
      <c r="C12" s="38" t="s">
        <v>46</v>
      </c>
      <c r="D12" s="13"/>
      <c r="E12" s="13"/>
      <c r="F12" s="13"/>
      <c r="G12" s="13"/>
      <c r="H12" s="13"/>
      <c r="I12" s="13"/>
      <c r="J12" s="13"/>
      <c r="K12" s="13"/>
      <c r="L12" s="13"/>
      <c r="M12" s="33"/>
    </row>
    <row r="13" spans="1:13" ht="22.5" customHeight="1">
      <c r="A13" s="4">
        <f t="shared" si="1"/>
        <v>40935</v>
      </c>
      <c r="B13" s="5">
        <f t="shared" si="0"/>
        <v>5</v>
      </c>
      <c r="C13" s="38" t="s">
        <v>49</v>
      </c>
      <c r="D13" s="13"/>
      <c r="E13" s="13"/>
      <c r="F13" s="13"/>
      <c r="G13" s="13"/>
      <c r="H13" s="13"/>
      <c r="I13" s="13"/>
      <c r="J13" s="13"/>
      <c r="K13" s="13"/>
      <c r="L13" s="13"/>
      <c r="M13" s="33"/>
    </row>
    <row r="14" spans="1:13" ht="22.5" customHeight="1">
      <c r="A14" s="4">
        <f t="shared" si="1"/>
        <v>40936</v>
      </c>
      <c r="B14" s="5">
        <f t="shared" si="0"/>
        <v>6</v>
      </c>
      <c r="C14" s="36"/>
      <c r="D14" s="13"/>
      <c r="E14" s="13"/>
      <c r="F14" s="13"/>
      <c r="G14" s="13"/>
      <c r="H14" s="13"/>
      <c r="I14" s="13"/>
      <c r="J14" s="13"/>
      <c r="K14" s="13"/>
      <c r="L14" s="13"/>
      <c r="M14" s="33"/>
    </row>
    <row r="15" spans="1:13" ht="22.5" customHeight="1">
      <c r="A15" s="4">
        <f t="shared" si="1"/>
        <v>40937</v>
      </c>
      <c r="B15" s="5" t="str">
        <f t="shared" si="0"/>
        <v>日</v>
      </c>
      <c r="C15" s="37"/>
      <c r="D15" s="13"/>
      <c r="E15" s="13"/>
      <c r="F15" s="13"/>
      <c r="G15" s="13"/>
      <c r="H15" s="13"/>
      <c r="I15" s="13"/>
      <c r="J15" s="13"/>
      <c r="K15" s="13"/>
      <c r="L15" s="13"/>
      <c r="M15" s="33"/>
    </row>
    <row r="16" spans="1:13" ht="22.5" customHeight="1">
      <c r="A16" s="4">
        <f t="shared" si="1"/>
        <v>40938</v>
      </c>
      <c r="B16" s="5">
        <f t="shared" si="0"/>
        <v>1</v>
      </c>
      <c r="C16" s="37"/>
      <c r="D16" s="13"/>
      <c r="E16" s="13"/>
      <c r="F16" s="13"/>
      <c r="G16" s="13"/>
      <c r="H16" s="13"/>
      <c r="I16" s="13"/>
      <c r="J16" s="13"/>
      <c r="K16" s="13" t="s">
        <v>25</v>
      </c>
      <c r="L16" s="13"/>
      <c r="M16" s="33" t="s">
        <v>17</v>
      </c>
    </row>
    <row r="17" spans="1:13" ht="22.5" customHeight="1">
      <c r="A17" s="4">
        <f t="shared" si="1"/>
        <v>40939</v>
      </c>
      <c r="B17" s="5">
        <f t="shared" si="0"/>
        <v>2</v>
      </c>
      <c r="C17" s="37"/>
      <c r="D17" s="13"/>
      <c r="E17" s="13"/>
      <c r="F17" s="13"/>
      <c r="G17" s="13"/>
      <c r="H17" s="13"/>
      <c r="I17" s="13"/>
      <c r="J17" s="13"/>
      <c r="K17" s="13"/>
      <c r="L17" s="13" t="s">
        <v>25</v>
      </c>
      <c r="M17" s="33" t="s">
        <v>19</v>
      </c>
    </row>
    <row r="18" spans="1:13" ht="22.5" customHeight="1">
      <c r="A18" s="4">
        <f t="shared" si="1"/>
        <v>40940</v>
      </c>
      <c r="B18" s="5">
        <f t="shared" si="0"/>
        <v>3</v>
      </c>
      <c r="C18" s="37"/>
      <c r="D18" s="13" t="s">
        <v>25</v>
      </c>
      <c r="E18" s="13"/>
      <c r="F18" s="13"/>
      <c r="G18" s="13"/>
      <c r="H18" s="13"/>
      <c r="I18" s="13"/>
      <c r="J18" s="13"/>
      <c r="K18" s="13"/>
      <c r="L18" s="13"/>
      <c r="M18" s="33" t="s">
        <v>17</v>
      </c>
    </row>
    <row r="19" spans="1:13" ht="22.5" customHeight="1">
      <c r="A19" s="4">
        <f t="shared" si="1"/>
        <v>40941</v>
      </c>
      <c r="B19" s="5">
        <f t="shared" si="0"/>
        <v>4</v>
      </c>
      <c r="C19" s="37"/>
      <c r="D19" s="13"/>
      <c r="E19" s="13" t="s">
        <v>25</v>
      </c>
      <c r="F19" s="13"/>
      <c r="G19" s="13"/>
      <c r="H19" s="13"/>
      <c r="I19" s="13"/>
      <c r="J19" s="13"/>
      <c r="K19" s="13"/>
      <c r="L19" s="13"/>
      <c r="M19" s="33" t="s">
        <v>19</v>
      </c>
    </row>
    <row r="20" spans="1:13" ht="22.5" customHeight="1">
      <c r="A20" s="4">
        <f t="shared" si="1"/>
        <v>40942</v>
      </c>
      <c r="B20" s="5">
        <f t="shared" si="0"/>
        <v>5</v>
      </c>
      <c r="C20" s="34"/>
      <c r="D20" s="13"/>
      <c r="E20" s="13"/>
      <c r="F20" s="13" t="s">
        <v>25</v>
      </c>
      <c r="G20" s="13"/>
      <c r="H20" s="13"/>
      <c r="I20" s="13"/>
      <c r="J20" s="13"/>
      <c r="K20" s="13"/>
      <c r="L20" s="13"/>
      <c r="M20" s="33" t="s">
        <v>17</v>
      </c>
    </row>
    <row r="21" spans="1:13" ht="22.5" customHeight="1">
      <c r="A21" s="4">
        <f t="shared" si="1"/>
        <v>40943</v>
      </c>
      <c r="B21" s="5">
        <f t="shared" si="0"/>
        <v>6</v>
      </c>
      <c r="C21" s="34" t="s">
        <v>50</v>
      </c>
      <c r="D21" s="13"/>
      <c r="E21" s="13"/>
      <c r="F21" s="13"/>
      <c r="G21" s="13" t="s">
        <v>25</v>
      </c>
      <c r="H21" s="13"/>
      <c r="I21" s="13"/>
      <c r="J21" s="13"/>
      <c r="K21" s="13"/>
      <c r="L21" s="13"/>
      <c r="M21" s="33" t="s">
        <v>19</v>
      </c>
    </row>
    <row r="22" spans="1:13" ht="22.5" customHeight="1">
      <c r="A22" s="4">
        <f t="shared" si="1"/>
        <v>40944</v>
      </c>
      <c r="B22" s="5" t="str">
        <f t="shared" si="0"/>
        <v>日</v>
      </c>
      <c r="C22" s="37"/>
      <c r="D22" s="13"/>
      <c r="E22" s="13"/>
      <c r="F22" s="13"/>
      <c r="G22" s="13"/>
      <c r="H22" s="13"/>
      <c r="I22" s="13"/>
      <c r="J22" s="13"/>
      <c r="K22" s="13"/>
      <c r="L22" s="13"/>
      <c r="M22" s="33"/>
    </row>
    <row r="23" spans="1:13" ht="22.5" customHeight="1">
      <c r="A23" s="4">
        <f t="shared" si="1"/>
        <v>40945</v>
      </c>
      <c r="B23" s="5">
        <f t="shared" si="0"/>
        <v>1</v>
      </c>
      <c r="C23" s="37"/>
      <c r="D23" s="13"/>
      <c r="E23" s="13"/>
      <c r="F23" s="13"/>
      <c r="G23" s="13"/>
      <c r="H23" s="13" t="s">
        <v>25</v>
      </c>
      <c r="J23" s="13"/>
      <c r="K23" s="13"/>
      <c r="L23" s="13"/>
      <c r="M23" s="33" t="s">
        <v>17</v>
      </c>
    </row>
    <row r="24" spans="1:13" ht="22.5" customHeight="1">
      <c r="A24" s="4">
        <f t="shared" si="1"/>
        <v>40946</v>
      </c>
      <c r="B24" s="5">
        <f t="shared" si="0"/>
        <v>2</v>
      </c>
      <c r="C24" s="37" t="s">
        <v>51</v>
      </c>
      <c r="D24" s="13"/>
      <c r="E24" s="13"/>
      <c r="F24" s="13"/>
      <c r="G24" s="13"/>
      <c r="H24" s="13"/>
      <c r="I24" s="47" t="s">
        <v>52</v>
      </c>
      <c r="J24" s="13" t="s">
        <v>25</v>
      </c>
      <c r="K24" s="13"/>
      <c r="L24" s="13"/>
      <c r="M24" s="33" t="s">
        <v>19</v>
      </c>
    </row>
    <row r="25" spans="1:13" ht="22.5" customHeight="1">
      <c r="A25" s="4">
        <f t="shared" si="1"/>
        <v>40947</v>
      </c>
      <c r="B25" s="5">
        <f t="shared" si="0"/>
        <v>3</v>
      </c>
      <c r="C25" s="37" t="s">
        <v>48</v>
      </c>
      <c r="D25" s="13"/>
      <c r="E25" s="13"/>
      <c r="F25" s="13"/>
      <c r="G25" s="13"/>
      <c r="H25" s="13"/>
      <c r="I25" s="13"/>
      <c r="J25" s="13"/>
      <c r="K25" s="13"/>
      <c r="L25" s="13"/>
      <c r="M25" s="33"/>
    </row>
    <row r="26" spans="1:2" ht="22.5" customHeight="1">
      <c r="A26" s="6"/>
      <c r="B26" s="26"/>
    </row>
    <row r="27" spans="1:13" ht="22.5" customHeight="1">
      <c r="A27" s="10" t="s">
        <v>1</v>
      </c>
      <c r="B27" s="41" t="s">
        <v>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2.5" customHeight="1">
      <c r="A28" s="8"/>
      <c r="B28" s="29" t="s">
        <v>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ht="22.5" customHeight="1">
      <c r="B29" s="42" t="s">
        <v>26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ht="22.5" customHeight="1">
      <c r="C30" s="8"/>
    </row>
    <row r="31" ht="22.5" customHeight="1">
      <c r="B31" s="30"/>
    </row>
    <row r="32" spans="1:2" ht="22.5" customHeight="1">
      <c r="A32" s="15"/>
      <c r="B32" s="30"/>
    </row>
    <row r="33" ht="22.5" customHeight="1"/>
    <row r="34" ht="22.5" customHeight="1"/>
    <row r="35" ht="22.5" customHeight="1"/>
    <row r="36" ht="22.5" customHeight="1"/>
    <row r="60" spans="4:13" ht="16.5">
      <c r="D60" s="9"/>
      <c r="M60" s="9"/>
    </row>
    <row r="61" spans="4:13" ht="16.5">
      <c r="D61" s="9"/>
      <c r="E61" s="9"/>
      <c r="M61" s="9"/>
    </row>
    <row r="62" spans="4:13" ht="16.5">
      <c r="D62" s="9"/>
      <c r="E62" s="9"/>
      <c r="M62" s="9"/>
    </row>
    <row r="63" spans="4:13" ht="16.5">
      <c r="D63" s="9"/>
      <c r="E63" s="9"/>
      <c r="M63" s="9"/>
    </row>
    <row r="64" spans="4:13" ht="16.5">
      <c r="D64" s="9"/>
      <c r="E64" s="9"/>
      <c r="M64" s="9"/>
    </row>
    <row r="65" spans="4:13" ht="16.5">
      <c r="D65" s="9"/>
      <c r="E65" s="9"/>
      <c r="M65" s="9"/>
    </row>
    <row r="66" spans="4:13" ht="16.5">
      <c r="D66" s="9"/>
      <c r="E66" s="9"/>
      <c r="M66" s="9"/>
    </row>
    <row r="67" spans="4:13" ht="16.5">
      <c r="D67" s="9"/>
      <c r="E67" s="9"/>
      <c r="M67" s="9"/>
    </row>
    <row r="68" spans="4:13" ht="16.5">
      <c r="D68" s="9"/>
      <c r="E68" s="9"/>
      <c r="M68" s="9"/>
    </row>
    <row r="69" spans="4:13" ht="16.5">
      <c r="D69" s="9"/>
      <c r="E69" s="9"/>
      <c r="M69" s="9"/>
    </row>
    <row r="70" spans="4:13" ht="16.5">
      <c r="D70" s="9"/>
      <c r="E70" s="9"/>
      <c r="M70" s="9"/>
    </row>
    <row r="71" spans="4:5" ht="16.5">
      <c r="D71" s="9"/>
      <c r="E71" s="9"/>
    </row>
    <row r="72" spans="4:5" ht="16.5">
      <c r="D72" s="9"/>
      <c r="E72" s="9"/>
    </row>
    <row r="73" spans="4:15" ht="16.5">
      <c r="D73" s="9"/>
      <c r="N73" s="3" t="s">
        <v>18</v>
      </c>
      <c r="O73" s="3" t="s">
        <v>4</v>
      </c>
    </row>
    <row r="74" spans="4:15" ht="16.5">
      <c r="D74" s="9"/>
      <c r="N74" s="3" t="s">
        <v>20</v>
      </c>
      <c r="O74" s="3" t="s">
        <v>5</v>
      </c>
    </row>
    <row r="75" spans="4:14" ht="16.5">
      <c r="D75" s="9"/>
      <c r="N75" s="3" t="s">
        <v>21</v>
      </c>
    </row>
    <row r="76" ht="16.5">
      <c r="D76" s="9"/>
    </row>
    <row r="77" spans="4:5" ht="16.5">
      <c r="D77" s="9"/>
      <c r="E77" s="9"/>
    </row>
    <row r="78" spans="4:5" ht="16.5">
      <c r="D78" s="9"/>
      <c r="E78" s="9"/>
    </row>
    <row r="79" spans="4:5" ht="16.5">
      <c r="D79" s="9"/>
      <c r="E79" s="9"/>
    </row>
    <row r="80" spans="4:5" ht="16.5">
      <c r="D80" s="17"/>
      <c r="E80" s="9"/>
    </row>
    <row r="81" spans="4:5" ht="16.5">
      <c r="D81" s="17"/>
      <c r="E81" s="9"/>
    </row>
    <row r="82" spans="4:5" ht="16.5">
      <c r="D82" s="17"/>
      <c r="E82" s="9"/>
    </row>
    <row r="83" spans="4:5" ht="16.5">
      <c r="D83" s="9"/>
      <c r="E83" s="9"/>
    </row>
    <row r="84" spans="4:5" ht="16.5">
      <c r="D84" s="9"/>
      <c r="E84" s="9"/>
    </row>
    <row r="85" spans="4:5" ht="16.5">
      <c r="D85" s="9"/>
      <c r="E85" s="9"/>
    </row>
    <row r="86" spans="4:5" ht="16.5">
      <c r="D86" s="9"/>
      <c r="E86" s="9"/>
    </row>
    <row r="87" ht="16.5">
      <c r="D87" s="9"/>
    </row>
  </sheetData>
  <mergeCells count="2">
    <mergeCell ref="B27:M27"/>
    <mergeCell ref="B29:M29"/>
  </mergeCells>
  <conditionalFormatting sqref="B3:B25">
    <cfRule type="cellIs" priority="1" dxfId="0" operator="equal" stopIfTrue="1">
      <formula>"日"</formula>
    </cfRule>
    <cfRule type="cellIs" priority="2" dxfId="0" operator="equal" stopIfTrue="1">
      <formula>6</formula>
    </cfRule>
  </conditionalFormatting>
  <conditionalFormatting sqref="A3:A25">
    <cfRule type="expression" priority="3" dxfId="0" stopIfTrue="1">
      <formula>WEEKDAY(A3)=1</formula>
    </cfRule>
    <cfRule type="expression" priority="4" dxfId="0" stopIfTrue="1">
      <formula>WEEKDAY(A3)=7</formula>
    </cfRule>
  </conditionalFormatting>
  <dataValidations count="2">
    <dataValidation type="list" allowBlank="1" showInputMessage="1" showErrorMessage="1" sqref="P2">
      <formula1>$O$73:$O$74</formula1>
    </dataValidation>
    <dataValidation type="list" allowBlank="1" showInputMessage="1" showErrorMessage="1" sqref="O1 M3:M25">
      <formula1>$N$73:$N$76</formula1>
    </dataValidation>
  </dataValidations>
  <printOptions horizontalCentered="1" verticalCentered="1"/>
  <pageMargins left="0.35433070866141736" right="0.2362204724409449" top="0.11811023622047245" bottom="0" header="0" footer="0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pane xSplit="2" ySplit="2" topLeftCell="C3" activePane="bottomRight" state="frozen"/>
      <selection pane="topLeft" activeCell="A26" sqref="A26:IV33"/>
      <selection pane="topRight" activeCell="A26" sqref="A26:IV33"/>
      <selection pane="bottomLeft" activeCell="A26" sqref="A26:IV33"/>
      <selection pane="bottomRight" activeCell="J4" sqref="J4"/>
    </sheetView>
  </sheetViews>
  <sheetFormatPr defaultColWidth="9.00390625" defaultRowHeight="16.5"/>
  <cols>
    <col min="1" max="1" width="6.75390625" style="7" customWidth="1"/>
    <col min="2" max="2" width="4.25390625" style="7" customWidth="1"/>
    <col min="3" max="3" width="18.75390625" style="3" customWidth="1"/>
    <col min="4" max="13" width="6.50390625" style="7" customWidth="1"/>
    <col min="14" max="14" width="10.50390625" style="3" bestFit="1" customWidth="1"/>
    <col min="15" max="16384" width="9.00390625" style="3" customWidth="1"/>
  </cols>
  <sheetData>
    <row r="1" spans="1:16" ht="28.5" customHeight="1">
      <c r="A1" s="11"/>
      <c r="B1" s="25" t="str">
        <f>"彰化縣新民國小"&amp;P1&amp;"年"&amp;P2&amp;"值勤暨輪休表"</f>
        <v>彰化縣新民國小101年寒假值勤暨輪休表</v>
      </c>
      <c r="C1" s="25"/>
      <c r="D1" s="25"/>
      <c r="E1" s="25"/>
      <c r="F1" s="25"/>
      <c r="G1" s="18"/>
      <c r="H1" s="22">
        <f>N2</f>
        <v>40925</v>
      </c>
      <c r="I1" s="23" t="s">
        <v>16</v>
      </c>
      <c r="J1" s="23"/>
      <c r="K1" s="23"/>
      <c r="L1" s="23"/>
      <c r="M1" s="24" t="str">
        <f>O1</f>
        <v>B組</v>
      </c>
      <c r="N1" s="3" t="s">
        <v>8</v>
      </c>
      <c r="O1" s="19" t="s">
        <v>19</v>
      </c>
      <c r="P1" s="19">
        <v>101</v>
      </c>
    </row>
    <row r="2" spans="1:16" ht="31.5">
      <c r="A2" s="1" t="s">
        <v>0</v>
      </c>
      <c r="B2" s="2" t="s">
        <v>9</v>
      </c>
      <c r="C2" s="13" t="s">
        <v>22</v>
      </c>
      <c r="D2" s="2" t="str">
        <f>VLOOKUP($O$1,名單,2,FALSE)</f>
        <v>訓育組長　</v>
      </c>
      <c r="E2" s="2" t="str">
        <f>VLOOKUP($O$1,名單,3,FALSE)</f>
        <v>事務組長</v>
      </c>
      <c r="F2" s="2" t="str">
        <f>VLOOKUP($O$1,名單,4,FALSE)</f>
        <v>生教組長</v>
      </c>
      <c r="G2" s="2" t="str">
        <f>VLOOKUP($O$1,名單,5,FALSE)</f>
        <v>衛生組長</v>
      </c>
      <c r="H2" s="20" t="str">
        <f>VLOOKUP($O$1,名單,6,FALSE)</f>
        <v>資訊組長</v>
      </c>
      <c r="I2" s="20" t="str">
        <f>VLOOKUP($O$1,名單,7,FALSE)</f>
        <v>輔導組長</v>
      </c>
      <c r="J2" s="20" t="str">
        <f>VLOOKUP($O$1,名單,8,FALSE)</f>
        <v>資料組長</v>
      </c>
      <c r="K2" s="20" t="str">
        <f>VLOOKUP($O$1,名單,9,FALSE)</f>
        <v>護理師</v>
      </c>
      <c r="L2" s="20" t="s">
        <v>55</v>
      </c>
      <c r="M2" s="2" t="s">
        <v>15</v>
      </c>
      <c r="N2" s="12">
        <v>40925</v>
      </c>
      <c r="P2" s="19" t="s">
        <v>42</v>
      </c>
    </row>
    <row r="3" spans="1:13" ht="22.5" customHeight="1">
      <c r="A3" s="4">
        <f>N2</f>
        <v>40925</v>
      </c>
      <c r="B3" s="5">
        <f>IF(MOD(WEEKDAY(A3,2),7)=0,"日",WEEKDAY(A3,2))</f>
        <v>2</v>
      </c>
      <c r="C3" s="35" t="s">
        <v>43</v>
      </c>
      <c r="D3" s="1"/>
      <c r="E3" s="1"/>
      <c r="G3" s="1"/>
      <c r="I3" s="1"/>
      <c r="J3" s="1"/>
      <c r="K3" s="1"/>
      <c r="L3" s="1"/>
      <c r="M3" s="33"/>
    </row>
    <row r="4" spans="1:13" ht="22.5" customHeight="1">
      <c r="A4" s="4">
        <f aca="true" t="shared" si="0" ref="A4:A25">A3+1</f>
        <v>40926</v>
      </c>
      <c r="B4" s="5">
        <f aca="true" t="shared" si="1" ref="B4:B25">IF(MOD(WEEKDAY(A4,2),7)=0,"日",WEEKDAY(A4,2))</f>
        <v>3</v>
      </c>
      <c r="C4" s="40" t="s">
        <v>54</v>
      </c>
      <c r="D4" s="13"/>
      <c r="E4" s="1"/>
      <c r="F4" s="1"/>
      <c r="G4" s="1"/>
      <c r="H4" s="13" t="s">
        <v>25</v>
      </c>
      <c r="I4" s="1"/>
      <c r="K4" s="1"/>
      <c r="L4" s="45"/>
      <c r="M4" s="1" t="s">
        <v>19</v>
      </c>
    </row>
    <row r="5" spans="1:13" ht="22.5" customHeight="1">
      <c r="A5" s="4">
        <f t="shared" si="0"/>
        <v>40927</v>
      </c>
      <c r="B5" s="5">
        <f t="shared" si="1"/>
        <v>4</v>
      </c>
      <c r="C5" s="39" t="s">
        <v>53</v>
      </c>
      <c r="D5" s="1"/>
      <c r="E5" s="13"/>
      <c r="F5" s="1"/>
      <c r="H5" s="1"/>
      <c r="I5" s="13" t="s">
        <v>25</v>
      </c>
      <c r="J5" s="44"/>
      <c r="K5" s="1"/>
      <c r="M5" s="1" t="s">
        <v>17</v>
      </c>
    </row>
    <row r="6" spans="1:13" ht="22.5" customHeight="1">
      <c r="A6" s="4">
        <f t="shared" si="0"/>
        <v>40928</v>
      </c>
      <c r="B6" s="5">
        <f t="shared" si="1"/>
        <v>5</v>
      </c>
      <c r="C6" s="39" t="s">
        <v>53</v>
      </c>
      <c r="D6" s="1"/>
      <c r="E6" s="1"/>
      <c r="F6" s="1"/>
      <c r="G6" s="1"/>
      <c r="H6" s="1"/>
      <c r="J6" s="13" t="s">
        <v>25</v>
      </c>
      <c r="K6" s="13"/>
      <c r="L6" s="1"/>
      <c r="M6" s="1" t="s">
        <v>19</v>
      </c>
    </row>
    <row r="7" spans="1:13" ht="22.5" customHeight="1">
      <c r="A7" s="4">
        <f t="shared" si="0"/>
        <v>40929</v>
      </c>
      <c r="B7" s="5">
        <f t="shared" si="1"/>
        <v>6</v>
      </c>
      <c r="C7" s="36"/>
      <c r="D7" s="1"/>
      <c r="E7" s="1"/>
      <c r="F7" s="1"/>
      <c r="H7" s="1"/>
      <c r="I7" s="1"/>
      <c r="J7" s="1"/>
      <c r="K7" s="1"/>
      <c r="L7" s="1"/>
      <c r="M7" s="1"/>
    </row>
    <row r="8" spans="1:13" ht="22.5" customHeight="1">
      <c r="A8" s="4">
        <f t="shared" si="0"/>
        <v>40930</v>
      </c>
      <c r="B8" s="5" t="str">
        <f t="shared" si="1"/>
        <v>日</v>
      </c>
      <c r="C8" s="38" t="s">
        <v>44</v>
      </c>
      <c r="D8" s="1"/>
      <c r="E8" s="1"/>
      <c r="F8" s="13"/>
      <c r="G8" s="1"/>
      <c r="I8" s="1"/>
      <c r="J8" s="1"/>
      <c r="K8" s="1"/>
      <c r="M8" s="1"/>
    </row>
    <row r="9" spans="1:13" ht="22.5" customHeight="1">
      <c r="A9" s="4">
        <f t="shared" si="0"/>
        <v>40931</v>
      </c>
      <c r="B9" s="5">
        <f t="shared" si="1"/>
        <v>1</v>
      </c>
      <c r="C9" s="38" t="s">
        <v>45</v>
      </c>
      <c r="E9" s="1"/>
      <c r="F9" s="1"/>
      <c r="G9" s="13"/>
      <c r="H9" s="1"/>
      <c r="I9" s="1"/>
      <c r="J9" s="1"/>
      <c r="K9" s="1"/>
      <c r="L9" s="1"/>
      <c r="M9" s="1"/>
    </row>
    <row r="10" spans="1:13" ht="22.5" customHeight="1">
      <c r="A10" s="4">
        <f t="shared" si="0"/>
        <v>40932</v>
      </c>
      <c r="B10" s="5">
        <f t="shared" si="1"/>
        <v>2</v>
      </c>
      <c r="C10" s="38" t="s">
        <v>46</v>
      </c>
      <c r="D10" s="1"/>
      <c r="F10" s="1"/>
      <c r="G10" s="1"/>
      <c r="H10" s="13"/>
      <c r="I10" s="1"/>
      <c r="J10" s="1"/>
      <c r="K10" s="1"/>
      <c r="L10" s="1"/>
      <c r="M10" s="1"/>
    </row>
    <row r="11" spans="1:13" ht="22.5" customHeight="1">
      <c r="A11" s="4">
        <f t="shared" si="0"/>
        <v>40933</v>
      </c>
      <c r="B11" s="5">
        <f t="shared" si="1"/>
        <v>3</v>
      </c>
      <c r="C11" s="38" t="s">
        <v>47</v>
      </c>
      <c r="D11" s="1"/>
      <c r="E11" s="1"/>
      <c r="F11" s="1"/>
      <c r="G11" s="1"/>
      <c r="H11" s="1"/>
      <c r="I11" s="13"/>
      <c r="J11" s="1"/>
      <c r="K11" s="1"/>
      <c r="L11" s="1"/>
      <c r="M11" s="1"/>
    </row>
    <row r="12" spans="1:13" ht="22.5" customHeight="1">
      <c r="A12" s="4">
        <f t="shared" si="0"/>
        <v>40934</v>
      </c>
      <c r="B12" s="5">
        <f t="shared" si="1"/>
        <v>4</v>
      </c>
      <c r="C12" s="38" t="s">
        <v>46</v>
      </c>
      <c r="E12" s="1"/>
      <c r="F12" s="1"/>
      <c r="H12" s="1"/>
      <c r="I12" s="1"/>
      <c r="J12" s="13"/>
      <c r="K12" s="13"/>
      <c r="L12" s="1"/>
      <c r="M12" s="1"/>
    </row>
    <row r="13" spans="1:13" ht="22.5" customHeight="1">
      <c r="A13" s="4">
        <f t="shared" si="0"/>
        <v>40935</v>
      </c>
      <c r="B13" s="5">
        <f t="shared" si="1"/>
        <v>5</v>
      </c>
      <c r="C13" s="38" t="s">
        <v>49</v>
      </c>
      <c r="D13" s="1"/>
      <c r="F13" s="1"/>
      <c r="G13" s="1"/>
      <c r="H13" s="1"/>
      <c r="I13" s="1"/>
      <c r="J13" s="1"/>
      <c r="K13" s="1"/>
      <c r="L13" s="1"/>
      <c r="M13" s="1"/>
    </row>
    <row r="14" spans="1:13" ht="22.5" customHeight="1">
      <c r="A14" s="4">
        <f t="shared" si="0"/>
        <v>40936</v>
      </c>
      <c r="B14" s="5">
        <f t="shared" si="1"/>
        <v>6</v>
      </c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2.5" customHeight="1">
      <c r="A15" s="4">
        <f t="shared" si="0"/>
        <v>40937</v>
      </c>
      <c r="B15" s="5" t="str">
        <f t="shared" si="1"/>
        <v>日</v>
      </c>
      <c r="C15" s="37"/>
      <c r="D15" s="1"/>
      <c r="E15" s="1"/>
      <c r="F15" s="1"/>
      <c r="G15" s="1"/>
      <c r="I15" s="1"/>
      <c r="J15" s="1"/>
      <c r="K15" s="1"/>
      <c r="L15" s="13"/>
      <c r="M15" s="1"/>
    </row>
    <row r="16" spans="1:13" ht="22.5" customHeight="1">
      <c r="A16" s="4">
        <f t="shared" si="0"/>
        <v>40938</v>
      </c>
      <c r="B16" s="5">
        <f t="shared" si="1"/>
        <v>1</v>
      </c>
      <c r="C16" s="37"/>
      <c r="D16" s="13"/>
      <c r="E16" s="1"/>
      <c r="G16" s="1"/>
      <c r="H16" s="1"/>
      <c r="I16" s="1"/>
      <c r="J16" s="1"/>
      <c r="K16" s="1" t="s">
        <v>56</v>
      </c>
      <c r="L16" s="13"/>
      <c r="M16" s="1" t="s">
        <v>17</v>
      </c>
    </row>
    <row r="17" spans="1:13" ht="22.5" customHeight="1">
      <c r="A17" s="4">
        <f t="shared" si="0"/>
        <v>40939</v>
      </c>
      <c r="B17" s="5">
        <f t="shared" si="1"/>
        <v>2</v>
      </c>
      <c r="C17" s="37"/>
      <c r="D17" s="13"/>
      <c r="E17" s="13"/>
      <c r="F17" s="1"/>
      <c r="H17" s="1"/>
      <c r="I17" s="1"/>
      <c r="K17" s="1"/>
      <c r="L17" s="45" t="s">
        <v>56</v>
      </c>
      <c r="M17" s="1" t="s">
        <v>19</v>
      </c>
    </row>
    <row r="18" spans="1:13" ht="22.5" customHeight="1">
      <c r="A18" s="4">
        <f t="shared" si="0"/>
        <v>40940</v>
      </c>
      <c r="B18" s="5">
        <f t="shared" si="1"/>
        <v>3</v>
      </c>
      <c r="C18" s="37"/>
      <c r="D18" s="1" t="s">
        <v>56</v>
      </c>
      <c r="E18" s="13"/>
      <c r="F18" s="13"/>
      <c r="G18" s="1"/>
      <c r="H18" s="1"/>
      <c r="I18" s="1"/>
      <c r="J18" s="44"/>
      <c r="K18" s="1"/>
      <c r="M18" s="1" t="s">
        <v>17</v>
      </c>
    </row>
    <row r="19" spans="1:13" ht="22.5" customHeight="1">
      <c r="A19" s="4">
        <f t="shared" si="0"/>
        <v>40941</v>
      </c>
      <c r="B19" s="5">
        <f t="shared" si="1"/>
        <v>4</v>
      </c>
      <c r="C19" s="37"/>
      <c r="D19" s="1"/>
      <c r="E19" s="1" t="s">
        <v>56</v>
      </c>
      <c r="F19" s="13"/>
      <c r="G19" s="13"/>
      <c r="H19" s="1"/>
      <c r="I19" s="1"/>
      <c r="J19" s="1"/>
      <c r="K19" s="1"/>
      <c r="L19" s="1"/>
      <c r="M19" s="1" t="s">
        <v>19</v>
      </c>
    </row>
    <row r="20" spans="1:13" ht="22.5" customHeight="1">
      <c r="A20" s="4">
        <f t="shared" si="0"/>
        <v>40942</v>
      </c>
      <c r="B20" s="5">
        <f t="shared" si="1"/>
        <v>5</v>
      </c>
      <c r="C20" s="34"/>
      <c r="D20" s="1"/>
      <c r="E20" s="1"/>
      <c r="F20" s="1" t="s">
        <v>56</v>
      </c>
      <c r="G20" s="13"/>
      <c r="H20" s="1"/>
      <c r="I20" s="1"/>
      <c r="J20" s="1"/>
      <c r="K20" s="1"/>
      <c r="L20" s="1"/>
      <c r="M20" s="1" t="s">
        <v>17</v>
      </c>
    </row>
    <row r="21" spans="1:13" ht="22.5" customHeight="1">
      <c r="A21" s="4">
        <f t="shared" si="0"/>
        <v>40943</v>
      </c>
      <c r="B21" s="5">
        <f t="shared" si="1"/>
        <v>6</v>
      </c>
      <c r="C21" s="34" t="s">
        <v>50</v>
      </c>
      <c r="D21" s="1"/>
      <c r="E21" s="1"/>
      <c r="F21" s="1"/>
      <c r="G21" s="1" t="s">
        <v>56</v>
      </c>
      <c r="H21" s="13"/>
      <c r="I21" s="1"/>
      <c r="J21" s="1"/>
      <c r="K21" s="1"/>
      <c r="L21" s="1"/>
      <c r="M21" s="1" t="s">
        <v>19</v>
      </c>
    </row>
    <row r="22" spans="1:13" ht="22.5" customHeight="1">
      <c r="A22" s="4">
        <f t="shared" si="0"/>
        <v>40944</v>
      </c>
      <c r="B22" s="5" t="str">
        <f t="shared" si="1"/>
        <v>日</v>
      </c>
      <c r="C22" s="37"/>
      <c r="D22" s="1"/>
      <c r="F22" s="1"/>
      <c r="G22" s="1"/>
      <c r="H22" s="13"/>
      <c r="I22" s="1"/>
      <c r="J22" s="1"/>
      <c r="K22" s="1"/>
      <c r="L22" s="1"/>
      <c r="M22" s="1"/>
    </row>
    <row r="23" spans="1:13" ht="22.5" customHeight="1">
      <c r="A23" s="4">
        <f t="shared" si="0"/>
        <v>40945</v>
      </c>
      <c r="B23" s="5">
        <f t="shared" si="1"/>
        <v>1</v>
      </c>
      <c r="C23" s="37"/>
      <c r="D23" s="1"/>
      <c r="E23" s="1"/>
      <c r="F23" s="1"/>
      <c r="G23" s="1"/>
      <c r="H23" s="1" t="s">
        <v>56</v>
      </c>
      <c r="I23" s="13"/>
      <c r="J23" s="1"/>
      <c r="K23" s="1"/>
      <c r="L23" s="1"/>
      <c r="M23" s="1" t="s">
        <v>17</v>
      </c>
    </row>
    <row r="24" spans="1:13" ht="22.5" customHeight="1">
      <c r="A24" s="4">
        <f t="shared" si="0"/>
        <v>40946</v>
      </c>
      <c r="B24" s="5">
        <f t="shared" si="1"/>
        <v>2</v>
      </c>
      <c r="C24" s="37" t="s">
        <v>51</v>
      </c>
      <c r="E24" s="1"/>
      <c r="F24" s="1"/>
      <c r="H24" s="1"/>
      <c r="I24" s="1" t="s">
        <v>56</v>
      </c>
      <c r="J24" s="13"/>
      <c r="K24" s="13"/>
      <c r="L24" s="1"/>
      <c r="M24" s="1" t="s">
        <v>19</v>
      </c>
    </row>
    <row r="25" spans="1:13" ht="22.5" customHeight="1">
      <c r="A25" s="4">
        <f t="shared" si="0"/>
        <v>40947</v>
      </c>
      <c r="B25" s="5">
        <f t="shared" si="1"/>
        <v>3</v>
      </c>
      <c r="C25" s="37" t="s">
        <v>48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2.5" customHeight="1">
      <c r="A26" s="10" t="s">
        <v>10</v>
      </c>
      <c r="B26" s="41" t="s">
        <v>11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2.5" customHeight="1">
      <c r="A27" s="8"/>
      <c r="B27" s="8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22.5" customHeight="1">
      <c r="B28" s="42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ht="22.5" customHeight="1">
      <c r="C29" s="8"/>
    </row>
    <row r="30" ht="22.5" customHeight="1">
      <c r="B30" s="14"/>
    </row>
    <row r="31" spans="1:2" ht="22.5" customHeight="1">
      <c r="A31" s="15"/>
      <c r="B31" s="14"/>
    </row>
    <row r="32" ht="22.5" customHeight="1"/>
    <row r="33" ht="22.5" customHeight="1"/>
    <row r="34" ht="22.5" customHeight="1"/>
    <row r="35" ht="22.5" customHeight="1"/>
    <row r="36" ht="22.5" customHeight="1"/>
    <row r="59" spans="4:13" ht="16.5">
      <c r="D59" s="9"/>
      <c r="M59" s="9"/>
    </row>
    <row r="60" spans="4:13" ht="16.5">
      <c r="D60" s="9"/>
      <c r="E60" s="9"/>
      <c r="M60" s="9"/>
    </row>
    <row r="61" spans="4:13" ht="16.5">
      <c r="D61" s="9"/>
      <c r="E61" s="9"/>
      <c r="M61" s="9"/>
    </row>
    <row r="62" spans="4:13" ht="16.5">
      <c r="D62" s="9"/>
      <c r="E62" s="9"/>
      <c r="M62" s="9"/>
    </row>
    <row r="63" spans="4:13" ht="16.5">
      <c r="D63" s="9"/>
      <c r="E63" s="9"/>
      <c r="M63" s="9"/>
    </row>
    <row r="64" spans="4:13" ht="16.5">
      <c r="D64" s="9"/>
      <c r="E64" s="9"/>
      <c r="M64" s="9"/>
    </row>
    <row r="65" spans="4:13" ht="16.5">
      <c r="D65" s="9"/>
      <c r="E65" s="9"/>
      <c r="M65" s="9"/>
    </row>
    <row r="66" spans="4:13" ht="16.5">
      <c r="D66" s="9"/>
      <c r="E66" s="9"/>
      <c r="M66" s="9"/>
    </row>
    <row r="67" spans="4:13" ht="16.5">
      <c r="D67" s="9"/>
      <c r="E67" s="9"/>
      <c r="M67" s="9"/>
    </row>
    <row r="68" spans="4:13" ht="16.5">
      <c r="D68" s="9"/>
      <c r="E68" s="9"/>
      <c r="M68" s="9"/>
    </row>
    <row r="69" spans="4:13" ht="16.5">
      <c r="D69" s="9"/>
      <c r="E69" s="9"/>
      <c r="M69" s="9"/>
    </row>
    <row r="70" spans="4:5" ht="16.5">
      <c r="D70" s="9"/>
      <c r="E70" s="9"/>
    </row>
    <row r="71" spans="4:5" ht="16.5">
      <c r="D71" s="9"/>
      <c r="E71" s="9"/>
    </row>
    <row r="72" spans="4:15" ht="16.5">
      <c r="D72" s="9"/>
      <c r="N72" s="3" t="s">
        <v>18</v>
      </c>
      <c r="O72" s="3" t="s">
        <v>13</v>
      </c>
    </row>
    <row r="73" spans="4:15" ht="16.5">
      <c r="D73" s="9"/>
      <c r="N73" s="3" t="s">
        <v>20</v>
      </c>
      <c r="O73" s="3" t="s">
        <v>14</v>
      </c>
    </row>
    <row r="74" spans="4:14" ht="16.5">
      <c r="D74" s="9"/>
      <c r="N74" s="3" t="s">
        <v>21</v>
      </c>
    </row>
    <row r="75" ht="16.5">
      <c r="D75" s="9"/>
    </row>
    <row r="76" spans="4:5" ht="16.5">
      <c r="D76" s="9"/>
      <c r="E76" s="9"/>
    </row>
    <row r="77" spans="4:5" ht="16.5">
      <c r="D77" s="9"/>
      <c r="E77" s="9"/>
    </row>
    <row r="78" spans="4:5" ht="16.5">
      <c r="D78" s="9"/>
      <c r="E78" s="9"/>
    </row>
    <row r="79" spans="4:5" ht="16.5">
      <c r="D79" s="17"/>
      <c r="E79" s="9"/>
    </row>
    <row r="80" spans="4:5" ht="16.5">
      <c r="D80" s="17"/>
      <c r="E80" s="9"/>
    </row>
    <row r="81" spans="4:5" ht="16.5">
      <c r="D81" s="17"/>
      <c r="E81" s="9"/>
    </row>
    <row r="82" spans="4:5" ht="16.5">
      <c r="D82" s="9"/>
      <c r="E82" s="9"/>
    </row>
    <row r="83" spans="4:5" ht="16.5">
      <c r="D83" s="9"/>
      <c r="E83" s="9"/>
    </row>
    <row r="84" spans="4:5" ht="16.5">
      <c r="D84" s="9"/>
      <c r="E84" s="9"/>
    </row>
    <row r="85" spans="4:5" ht="16.5">
      <c r="D85" s="9"/>
      <c r="E85" s="9"/>
    </row>
    <row r="86" ht="16.5">
      <c r="D86" s="9"/>
    </row>
  </sheetData>
  <mergeCells count="2">
    <mergeCell ref="B26:M26"/>
    <mergeCell ref="B28:M28"/>
  </mergeCells>
  <conditionalFormatting sqref="B3:B25">
    <cfRule type="cellIs" priority="1" dxfId="0" operator="equal" stopIfTrue="1">
      <formula>"日"</formula>
    </cfRule>
    <cfRule type="cellIs" priority="2" dxfId="0" operator="equal" stopIfTrue="1">
      <formula>6</formula>
    </cfRule>
  </conditionalFormatting>
  <conditionalFormatting sqref="A3:A25">
    <cfRule type="expression" priority="3" dxfId="0" stopIfTrue="1">
      <formula>WEEKDAY(A3)=1</formula>
    </cfRule>
    <cfRule type="expression" priority="4" dxfId="0" stopIfTrue="1">
      <formula>WEEKDAY(A3)=7</formula>
    </cfRule>
  </conditionalFormatting>
  <dataValidations count="3">
    <dataValidation type="list" allowBlank="1" showInputMessage="1" showErrorMessage="1" sqref="P2">
      <formula1>$O$72:$O$73</formula1>
    </dataValidation>
    <dataValidation type="list" allowBlank="1" showInputMessage="1" showErrorMessage="1" sqref="O1">
      <formula1>$N$72:$N$75</formula1>
    </dataValidation>
    <dataValidation type="list" allowBlank="1" showInputMessage="1" showErrorMessage="1" sqref="M3:M25">
      <formula1>$O$73:$O$76</formula1>
    </dataValidation>
  </dataValidations>
  <printOptions horizontalCentered="1"/>
  <pageMargins left="0.37" right="0.24" top="0.38" bottom="0.31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I3" sqref="I3"/>
    </sheetView>
  </sheetViews>
  <sheetFormatPr defaultColWidth="9.00390625" defaultRowHeight="16.5"/>
  <sheetData>
    <row r="2" spans="1:10" ht="16.5">
      <c r="A2" s="3" t="s">
        <v>18</v>
      </c>
      <c r="B2" s="31" t="s">
        <v>23</v>
      </c>
      <c r="C2" s="31" t="s">
        <v>28</v>
      </c>
      <c r="D2" s="31" t="s">
        <v>29</v>
      </c>
      <c r="E2" s="31" t="s">
        <v>30</v>
      </c>
      <c r="F2" s="31" t="s">
        <v>31</v>
      </c>
      <c r="G2" s="31" t="s">
        <v>32</v>
      </c>
      <c r="H2" s="31" t="s">
        <v>33</v>
      </c>
      <c r="I2" s="31" t="s">
        <v>35</v>
      </c>
      <c r="J2" s="31" t="s">
        <v>34</v>
      </c>
    </row>
    <row r="3" spans="1:9" ht="16.5">
      <c r="A3" s="3" t="s">
        <v>20</v>
      </c>
      <c r="B3" s="31" t="s">
        <v>36</v>
      </c>
      <c r="C3" s="31" t="s">
        <v>38</v>
      </c>
      <c r="D3" s="31" t="s">
        <v>37</v>
      </c>
      <c r="E3" s="31" t="s">
        <v>27</v>
      </c>
      <c r="F3" s="31" t="s">
        <v>24</v>
      </c>
      <c r="G3" s="31" t="s">
        <v>39</v>
      </c>
      <c r="H3" s="31" t="s">
        <v>40</v>
      </c>
      <c r="I3" s="31" t="s">
        <v>41</v>
      </c>
    </row>
    <row r="4" ht="16.5">
      <c r="A4" s="3"/>
    </row>
    <row r="5" ht="16.5">
      <c r="A5" s="3"/>
    </row>
    <row r="7" ht="16.5">
      <c r="K7" s="21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2" sqref="L3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高宗賢</dc:creator>
  <cp:keywords/>
  <dc:description/>
  <cp:lastModifiedBy>TestUser</cp:lastModifiedBy>
  <cp:lastPrinted>2011-12-27T03:19:59Z</cp:lastPrinted>
  <dcterms:created xsi:type="dcterms:W3CDTF">2000-06-19T00:19:52Z</dcterms:created>
  <dcterms:modified xsi:type="dcterms:W3CDTF">2011-12-27T03:21:21Z</dcterms:modified>
  <cp:category/>
  <cp:version/>
  <cp:contentType/>
  <cp:contentStatus/>
</cp:coreProperties>
</file>