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505" windowHeight="4980" activeTab="1"/>
  </bookViews>
  <sheets>
    <sheet name="A組" sheetId="1" r:id="rId1"/>
    <sheet name="B組" sheetId="2" r:id="rId2"/>
    <sheet name="名單" sheetId="3" r:id="rId3"/>
  </sheets>
  <definedNames>
    <definedName name="_xlnm.Print_Area" localSheetId="0">'A組'!$A$1:$N$37</definedName>
    <definedName name="_xlnm.Print_Area" localSheetId="1">'B組'!$A$1:$N$36</definedName>
    <definedName name="_xlnm.Print_Titles" localSheetId="0">'A組'!$1:$2</definedName>
    <definedName name="_xlnm.Print_Titles" localSheetId="1">'B組'!$1:$2</definedName>
    <definedName name="名單">'名單'!$A$2:$J$3</definedName>
  </definedNames>
  <calcPr fullCalcOnLoad="1"/>
</workbook>
</file>

<file path=xl/sharedStrings.xml><?xml version="1.0" encoding="utf-8"?>
<sst xmlns="http://schemas.openxmlformats.org/spreadsheetml/2006/main" count="225" uniqueCount="51">
  <si>
    <t>日期</t>
  </si>
  <si>
    <t>註：</t>
  </si>
  <si>
    <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列日期</t>
    </r>
  </si>
  <si>
    <t>星
期</t>
  </si>
  <si>
    <t>暑假</t>
  </si>
  <si>
    <t>寒假</t>
  </si>
  <si>
    <t>˙各組上班日至少有1人到校上班。</t>
  </si>
  <si>
    <t>暑假</t>
  </si>
  <si>
    <t>學校值勤</t>
  </si>
  <si>
    <t>月份</t>
  </si>
  <si>
    <t>A組</t>
  </si>
  <si>
    <t>A組</t>
  </si>
  <si>
    <t>B組</t>
  </si>
  <si>
    <t>B組</t>
  </si>
  <si>
    <t>C組</t>
  </si>
  <si>
    <t>行事紀要</t>
  </si>
  <si>
    <t>值勤</t>
  </si>
  <si>
    <t>衛生組長</t>
  </si>
  <si>
    <t>總務主任</t>
  </si>
  <si>
    <t>輔導主任</t>
  </si>
  <si>
    <t>人事主任</t>
  </si>
  <si>
    <t>教學組長</t>
  </si>
  <si>
    <t>出納組長</t>
  </si>
  <si>
    <t>幹事</t>
  </si>
  <si>
    <t>訓育組長　</t>
  </si>
  <si>
    <t>事務組長</t>
  </si>
  <si>
    <t>生教組長</t>
  </si>
  <si>
    <t>資訊組長</t>
  </si>
  <si>
    <t>輔導組長</t>
  </si>
  <si>
    <t>資料組長</t>
  </si>
  <si>
    <t>護理師</t>
  </si>
  <si>
    <t>教務主任</t>
  </si>
  <si>
    <t>體育組長</t>
  </si>
  <si>
    <t>場地管理</t>
  </si>
  <si>
    <t>˙(A組)陳先生；(B組)黃姐。</t>
  </si>
  <si>
    <t>假日</t>
  </si>
  <si>
    <t>會計主任</t>
  </si>
  <si>
    <t>英語營</t>
  </si>
  <si>
    <t>攜手計畫</t>
  </si>
  <si>
    <t>學務主任　</t>
  </si>
  <si>
    <t>英語營/游泳營/育樂營</t>
  </si>
  <si>
    <t>英語營/游泳營</t>
  </si>
  <si>
    <t>集會堂</t>
  </si>
  <si>
    <t>嘉貝托兒所畢業典禮</t>
  </si>
  <si>
    <t>601/</t>
  </si>
  <si>
    <t>601/</t>
  </si>
  <si>
    <t>英語營/游泳營/育樂營/預演</t>
  </si>
  <si>
    <t>601/集會堂</t>
  </si>
  <si>
    <t>代理教師甄選/英語營/游泳營/育樂營/預演</t>
  </si>
  <si>
    <t>英語營/游泳營/夏令營</t>
  </si>
  <si>
    <t>返校日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</si>
</sst>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[DBNum1][$-404]General"/>
    <numFmt numFmtId="186" formatCode="mmm\-yyyy"/>
    <numFmt numFmtId="187" formatCode="m&quot;月&quot;d&quot;日&quot;"/>
    <numFmt numFmtId="188" formatCode="#,###"/>
    <numFmt numFmtId="189" formatCode="m"/>
  </numFmts>
  <fonts count="27">
    <font>
      <sz val="12"/>
      <name val="新細明體"/>
      <family val="1"/>
    </font>
    <font>
      <sz val="9"/>
      <name val="新細明體"/>
      <family val="1"/>
    </font>
    <font>
      <b/>
      <sz val="11"/>
      <name val="標楷體"/>
      <family val="4"/>
    </font>
    <font>
      <b/>
      <sz val="14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b/>
      <sz val="11"/>
      <name val="Times New Roman"/>
      <family val="1"/>
    </font>
    <font>
      <sz val="14"/>
      <color indexed="12"/>
      <name val="標楷體"/>
      <family val="4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color indexed="12"/>
      <name val="標楷體"/>
      <family val="4"/>
    </font>
    <font>
      <b/>
      <sz val="16"/>
      <name val="標楷體"/>
      <family val="4"/>
    </font>
    <font>
      <sz val="8"/>
      <name val="標楷體"/>
      <family val="4"/>
    </font>
    <font>
      <sz val="8"/>
      <color indexed="12"/>
      <name val="標楷體"/>
      <family val="4"/>
    </font>
    <font>
      <sz val="9"/>
      <name val="標楷體"/>
      <family val="4"/>
    </font>
    <font>
      <sz val="9"/>
      <color indexed="12"/>
      <name val="標楷體"/>
      <family val="4"/>
    </font>
    <font>
      <sz val="11"/>
      <name val="新細明體"/>
      <family val="1"/>
    </font>
    <font>
      <sz val="6"/>
      <color indexed="12"/>
      <name val="標楷體"/>
      <family val="4"/>
    </font>
    <font>
      <sz val="6"/>
      <name val="標楷體"/>
      <family val="4"/>
    </font>
    <font>
      <b/>
      <sz val="8"/>
      <color indexed="12"/>
      <name val="標楷體"/>
      <family val="4"/>
    </font>
    <font>
      <sz val="11"/>
      <color indexed="10"/>
      <name val="標楷體"/>
      <family val="4"/>
    </font>
    <font>
      <sz val="6"/>
      <color indexed="10"/>
      <name val="標楷體"/>
      <family val="4"/>
    </font>
    <font>
      <sz val="14"/>
      <color indexed="10"/>
      <name val="新細明體"/>
      <family val="1"/>
    </font>
    <font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4" fontId="4" fillId="0" borderId="1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84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189" fontId="13" fillId="0" borderId="0" xfId="0" applyNumberFormat="1" applyFont="1" applyBorder="1" applyAlignment="1">
      <alignment horizontal="right" vertical="center"/>
    </xf>
    <xf numFmtId="189" fontId="13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2" xfId="0" applyFont="1" applyBorder="1" applyAlignment="1">
      <alignment vertical="top"/>
    </xf>
    <xf numFmtId="18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4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shrinkToFit="1"/>
    </xf>
    <xf numFmtId="188" fontId="19" fillId="0" borderId="1" xfId="0" applyNumberFormat="1" applyFont="1" applyBorder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89" fontId="22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vertical="center" shrinkToFit="1"/>
    </xf>
    <xf numFmtId="188" fontId="4" fillId="0" borderId="1" xfId="0" applyNumberFormat="1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188" fontId="26" fillId="0" borderId="1" xfId="0" applyNumberFormat="1" applyFont="1" applyBorder="1" applyAlignment="1">
      <alignment vertical="center" shrinkToFit="1"/>
    </xf>
    <xf numFmtId="185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95"/>
  <sheetViews>
    <sheetView workbookViewId="0" topLeftCell="A1">
      <pane xSplit="2" ySplit="2" topLeftCell="C3" activePane="bottomRight" state="frozen"/>
      <selection pane="topLeft" activeCell="I3" sqref="I3"/>
      <selection pane="topRight" activeCell="I3" sqref="I3"/>
      <selection pane="bottomLeft" activeCell="I3" sqref="I3"/>
      <selection pane="bottomRight" activeCell="M3" sqref="M3:M33"/>
    </sheetView>
  </sheetViews>
  <sheetFormatPr defaultColWidth="9.00390625" defaultRowHeight="16.5"/>
  <cols>
    <col min="1" max="1" width="6.75390625" style="7" customWidth="1"/>
    <col min="2" max="2" width="4.25390625" style="25" customWidth="1"/>
    <col min="3" max="3" width="18.75390625" style="3" customWidth="1"/>
    <col min="4" max="12" width="5.625" style="7" customWidth="1"/>
    <col min="13" max="13" width="10.625" style="44" customWidth="1"/>
    <col min="14" max="14" width="5.625" style="7" customWidth="1"/>
    <col min="15" max="15" width="9.375" style="3" customWidth="1"/>
    <col min="16" max="16" width="9.25390625" style="3" bestFit="1" customWidth="1"/>
    <col min="17" max="17" width="6.75390625" style="3" bestFit="1" customWidth="1"/>
    <col min="18" max="16384" width="9.00390625" style="3" customWidth="1"/>
  </cols>
  <sheetData>
    <row r="1" spans="1:17" ht="28.5" customHeight="1">
      <c r="A1" s="11"/>
      <c r="B1" s="23" t="str">
        <f>"彰化縣新民國小"&amp;Q1&amp;"年"&amp;Q2&amp;"值勤輪值表"</f>
        <v>彰化縣新民國小101年暑假值勤輪值表</v>
      </c>
      <c r="C1" s="23"/>
      <c r="D1" s="23"/>
      <c r="E1" s="23"/>
      <c r="F1" s="16"/>
      <c r="G1" s="20"/>
      <c r="H1" s="20">
        <f>O2</f>
        <v>41091</v>
      </c>
      <c r="I1" s="21" t="s">
        <v>9</v>
      </c>
      <c r="J1" s="21"/>
      <c r="K1" s="21"/>
      <c r="L1" s="21"/>
      <c r="M1" s="43"/>
      <c r="N1" s="22" t="str">
        <f>P1</f>
        <v>A組</v>
      </c>
      <c r="O1" s="3" t="s">
        <v>2</v>
      </c>
      <c r="P1" s="17" t="s">
        <v>10</v>
      </c>
      <c r="Q1" s="17">
        <v>101</v>
      </c>
    </row>
    <row r="2" spans="1:17" ht="31.5">
      <c r="A2" s="1" t="s">
        <v>0</v>
      </c>
      <c r="B2" s="2" t="s">
        <v>3</v>
      </c>
      <c r="C2" s="26" t="s">
        <v>15</v>
      </c>
      <c r="D2" s="2" t="str">
        <f>VLOOKUP($P$1,名單,2,FALSE)</f>
        <v>教務主任</v>
      </c>
      <c r="E2" s="2" t="str">
        <f>VLOOKUP($P$1,名單,3,FALSE)</f>
        <v>學務主任　</v>
      </c>
      <c r="F2" s="2" t="str">
        <f>VLOOKUP($P$1,名單,4,FALSE)</f>
        <v>總務主任</v>
      </c>
      <c r="G2" s="2" t="str">
        <f>VLOOKUP($P$1,名單,5,FALSE)</f>
        <v>輔導主任</v>
      </c>
      <c r="H2" s="2" t="str">
        <f>VLOOKUP($P$1,名單,6,FALSE)</f>
        <v>人事主任</v>
      </c>
      <c r="I2" s="2" t="str">
        <f>VLOOKUP($P$1,名單,7,FALSE)</f>
        <v>會計主任</v>
      </c>
      <c r="J2" s="2" t="str">
        <f>VLOOKUP($P$1,名單,8,FALSE)</f>
        <v>教學組長</v>
      </c>
      <c r="K2" s="2" t="str">
        <f>VLOOKUP($P$1,名單,9,FALSE)</f>
        <v>出納組長</v>
      </c>
      <c r="L2" s="2" t="str">
        <f>VLOOKUP($P$1,名單,10,FALSE)</f>
        <v>幹事</v>
      </c>
      <c r="M2" s="2" t="s">
        <v>33</v>
      </c>
      <c r="N2" s="2" t="s">
        <v>8</v>
      </c>
      <c r="O2" s="12">
        <v>41091</v>
      </c>
      <c r="Q2" s="17" t="s">
        <v>7</v>
      </c>
    </row>
    <row r="3" spans="1:14" ht="22.5" customHeight="1">
      <c r="A3" s="4">
        <f>O2</f>
        <v>41091</v>
      </c>
      <c r="B3" s="5" t="str">
        <f aca="true" t="shared" si="0" ref="B3:B33">IF(MOD(WEEKDAY(A3,2),7)=0,"日",WEEKDAY(A3,2))</f>
        <v>日</v>
      </c>
      <c r="C3" s="39"/>
      <c r="D3" s="18"/>
      <c r="E3" s="1"/>
      <c r="F3" s="45"/>
      <c r="G3" s="1"/>
      <c r="H3" s="1"/>
      <c r="I3" s="1"/>
      <c r="J3" s="1"/>
      <c r="K3" s="48" t="s">
        <v>35</v>
      </c>
      <c r="L3" s="1"/>
      <c r="M3" s="34"/>
      <c r="N3" s="1"/>
    </row>
    <row r="4" spans="1:14" ht="22.5" customHeight="1">
      <c r="A4" s="4">
        <f aca="true" t="shared" si="1" ref="A4:A33">A3+1</f>
        <v>41092</v>
      </c>
      <c r="B4" s="5">
        <f t="shared" si="0"/>
        <v>1</v>
      </c>
      <c r="C4" s="3" t="s">
        <v>37</v>
      </c>
      <c r="D4" s="18"/>
      <c r="E4" s="18"/>
      <c r="F4" s="1"/>
      <c r="G4" s="1"/>
      <c r="H4" s="1"/>
      <c r="I4" s="1"/>
      <c r="J4" s="1"/>
      <c r="K4" s="1" t="s">
        <v>16</v>
      </c>
      <c r="L4" s="1"/>
      <c r="M4" s="34">
        <v>601</v>
      </c>
      <c r="N4" s="1" t="s">
        <v>10</v>
      </c>
    </row>
    <row r="5" spans="1:14" ht="22.5" customHeight="1">
      <c r="A5" s="4">
        <f t="shared" si="1"/>
        <v>41093</v>
      </c>
      <c r="B5" s="5">
        <f t="shared" si="0"/>
        <v>2</v>
      </c>
      <c r="C5" s="49" t="s">
        <v>41</v>
      </c>
      <c r="D5" s="1"/>
      <c r="E5" s="1"/>
      <c r="F5" s="18"/>
      <c r="G5" s="1"/>
      <c r="H5" s="1"/>
      <c r="I5" s="1"/>
      <c r="J5" s="1"/>
      <c r="K5" s="1"/>
      <c r="L5" s="1" t="s">
        <v>16</v>
      </c>
      <c r="M5" s="34">
        <v>601</v>
      </c>
      <c r="N5" s="1" t="s">
        <v>12</v>
      </c>
    </row>
    <row r="6" spans="1:14" ht="22.5" customHeight="1">
      <c r="A6" s="4">
        <f t="shared" si="1"/>
        <v>41094</v>
      </c>
      <c r="B6" s="5">
        <f t="shared" si="0"/>
        <v>3</v>
      </c>
      <c r="C6" s="49" t="s">
        <v>40</v>
      </c>
      <c r="D6" s="1" t="s">
        <v>16</v>
      </c>
      <c r="E6" s="18"/>
      <c r="F6" s="1"/>
      <c r="G6" s="1"/>
      <c r="H6" s="1"/>
      <c r="I6" s="1"/>
      <c r="J6" s="1"/>
      <c r="K6" s="1"/>
      <c r="L6" s="1"/>
      <c r="M6" s="34" t="s">
        <v>45</v>
      </c>
      <c r="N6" s="1" t="s">
        <v>10</v>
      </c>
    </row>
    <row r="7" spans="1:14" ht="22.5" customHeight="1">
      <c r="A7" s="4">
        <f t="shared" si="1"/>
        <v>41095</v>
      </c>
      <c r="B7" s="5">
        <f t="shared" si="0"/>
        <v>4</v>
      </c>
      <c r="C7" s="54" t="s">
        <v>48</v>
      </c>
      <c r="D7" s="1"/>
      <c r="E7" s="1" t="s">
        <v>16</v>
      </c>
      <c r="F7" s="1"/>
      <c r="H7" s="1"/>
      <c r="I7" s="18"/>
      <c r="J7" s="18"/>
      <c r="K7" s="18"/>
      <c r="L7" s="18"/>
      <c r="M7" s="34" t="s">
        <v>47</v>
      </c>
      <c r="N7" s="1" t="s">
        <v>12</v>
      </c>
    </row>
    <row r="8" spans="1:14" ht="22.5" customHeight="1">
      <c r="A8" s="4">
        <f t="shared" si="1"/>
        <v>41096</v>
      </c>
      <c r="B8" s="5">
        <f t="shared" si="0"/>
        <v>5</v>
      </c>
      <c r="C8" s="49" t="s">
        <v>46</v>
      </c>
      <c r="D8" s="1"/>
      <c r="E8" s="1"/>
      <c r="F8" s="1" t="s">
        <v>16</v>
      </c>
      <c r="G8" s="18"/>
      <c r="H8" s="1"/>
      <c r="I8" s="1"/>
      <c r="J8" s="1"/>
      <c r="K8" s="1"/>
      <c r="L8" s="1"/>
      <c r="M8" s="34" t="s">
        <v>47</v>
      </c>
      <c r="N8" s="1" t="s">
        <v>10</v>
      </c>
    </row>
    <row r="9" spans="1:14" ht="22.5" customHeight="1">
      <c r="A9" s="4">
        <f t="shared" si="1"/>
        <v>41097</v>
      </c>
      <c r="B9" s="5">
        <f t="shared" si="0"/>
        <v>6</v>
      </c>
      <c r="C9" s="51" t="s">
        <v>43</v>
      </c>
      <c r="D9" s="1"/>
      <c r="E9" s="18"/>
      <c r="F9" s="45"/>
      <c r="G9" s="48" t="s">
        <v>35</v>
      </c>
      <c r="H9" s="18"/>
      <c r="J9" s="1"/>
      <c r="K9" s="1"/>
      <c r="L9" s="18"/>
      <c r="M9" s="53" t="s">
        <v>42</v>
      </c>
      <c r="N9" s="1"/>
    </row>
    <row r="10" spans="1:14" ht="22.5" customHeight="1">
      <c r="A10" s="4">
        <f t="shared" si="1"/>
        <v>41098</v>
      </c>
      <c r="B10" s="5" t="str">
        <f t="shared" si="0"/>
        <v>日</v>
      </c>
      <c r="C10" s="38"/>
      <c r="D10" s="1"/>
      <c r="E10" s="18"/>
      <c r="F10" s="45"/>
      <c r="G10" s="48" t="s">
        <v>35</v>
      </c>
      <c r="H10" s="18"/>
      <c r="I10" s="18"/>
      <c r="J10" s="1"/>
      <c r="K10" s="46"/>
      <c r="L10" s="18"/>
      <c r="M10" s="34"/>
      <c r="N10" s="1"/>
    </row>
    <row r="11" spans="1:14" ht="22.5" customHeight="1">
      <c r="A11" s="4">
        <f t="shared" si="1"/>
        <v>41099</v>
      </c>
      <c r="B11" s="5">
        <f t="shared" si="0"/>
        <v>1</v>
      </c>
      <c r="C11" s="49" t="s">
        <v>49</v>
      </c>
      <c r="D11" s="18"/>
      <c r="E11" s="1"/>
      <c r="F11" s="18"/>
      <c r="G11" s="1" t="s">
        <v>16</v>
      </c>
      <c r="H11" s="1"/>
      <c r="I11" s="1"/>
      <c r="J11" s="18"/>
      <c r="K11" s="18"/>
      <c r="L11" s="1"/>
      <c r="M11" s="34" t="s">
        <v>45</v>
      </c>
      <c r="N11" s="1" t="s">
        <v>12</v>
      </c>
    </row>
    <row r="12" spans="1:14" ht="22.5" customHeight="1">
      <c r="A12" s="4">
        <f t="shared" si="1"/>
        <v>41100</v>
      </c>
      <c r="B12" s="5">
        <f t="shared" si="0"/>
        <v>2</v>
      </c>
      <c r="C12" s="49" t="s">
        <v>49</v>
      </c>
      <c r="D12" s="1"/>
      <c r="E12" s="18"/>
      <c r="F12" s="18"/>
      <c r="G12" s="1"/>
      <c r="H12" s="1" t="s">
        <v>16</v>
      </c>
      <c r="I12" s="1"/>
      <c r="J12" s="1"/>
      <c r="K12" s="1"/>
      <c r="L12" s="1"/>
      <c r="M12" s="34" t="s">
        <v>45</v>
      </c>
      <c r="N12" s="1" t="s">
        <v>10</v>
      </c>
    </row>
    <row r="13" spans="1:14" ht="22.5" customHeight="1">
      <c r="A13" s="4">
        <f t="shared" si="1"/>
        <v>41101</v>
      </c>
      <c r="B13" s="5">
        <f t="shared" si="0"/>
        <v>3</v>
      </c>
      <c r="C13" s="49" t="s">
        <v>41</v>
      </c>
      <c r="D13" s="1"/>
      <c r="E13" s="1"/>
      <c r="F13" s="45"/>
      <c r="G13" s="1"/>
      <c r="H13" s="18"/>
      <c r="I13" s="1" t="s">
        <v>16</v>
      </c>
      <c r="J13" s="18"/>
      <c r="K13" s="45"/>
      <c r="L13" s="18"/>
      <c r="M13" s="34" t="s">
        <v>44</v>
      </c>
      <c r="N13" s="1" t="s">
        <v>12</v>
      </c>
    </row>
    <row r="14" spans="1:14" ht="22.5" customHeight="1">
      <c r="A14" s="4">
        <f t="shared" si="1"/>
        <v>41102</v>
      </c>
      <c r="B14" s="5">
        <f t="shared" si="0"/>
        <v>4</v>
      </c>
      <c r="C14" s="49" t="s">
        <v>41</v>
      </c>
      <c r="D14" s="1"/>
      <c r="E14" s="1"/>
      <c r="F14" s="45"/>
      <c r="G14" s="40"/>
      <c r="H14" s="1"/>
      <c r="I14" s="1"/>
      <c r="J14" s="1" t="s">
        <v>16</v>
      </c>
      <c r="K14" s="45"/>
      <c r="L14" s="1"/>
      <c r="M14" s="34" t="s">
        <v>44</v>
      </c>
      <c r="N14" s="1" t="s">
        <v>10</v>
      </c>
    </row>
    <row r="15" spans="1:14" ht="22.5" customHeight="1">
      <c r="A15" s="4">
        <f t="shared" si="1"/>
        <v>41103</v>
      </c>
      <c r="B15" s="5">
        <f t="shared" si="0"/>
        <v>5</v>
      </c>
      <c r="C15" s="51" t="s">
        <v>37</v>
      </c>
      <c r="E15" s="1"/>
      <c r="F15" s="45"/>
      <c r="G15" s="40"/>
      <c r="H15" s="1"/>
      <c r="I15" s="1"/>
      <c r="J15" s="1"/>
      <c r="K15" s="1" t="s">
        <v>16</v>
      </c>
      <c r="L15" s="1"/>
      <c r="M15" s="34" t="s">
        <v>44</v>
      </c>
      <c r="N15" s="1" t="s">
        <v>12</v>
      </c>
    </row>
    <row r="16" spans="1:14" ht="22.5" customHeight="1">
      <c r="A16" s="4">
        <f t="shared" si="1"/>
        <v>41104</v>
      </c>
      <c r="B16" s="5">
        <f t="shared" si="0"/>
        <v>6</v>
      </c>
      <c r="C16" s="37"/>
      <c r="D16" s="1"/>
      <c r="F16" s="45"/>
      <c r="G16" s="18"/>
      <c r="H16" s="18"/>
      <c r="I16" s="18"/>
      <c r="J16" s="18"/>
      <c r="K16" s="45"/>
      <c r="L16" s="48" t="s">
        <v>35</v>
      </c>
      <c r="M16" s="34"/>
      <c r="N16" s="1"/>
    </row>
    <row r="17" spans="1:14" ht="22.5" customHeight="1">
      <c r="A17" s="4">
        <f t="shared" si="1"/>
        <v>41105</v>
      </c>
      <c r="B17" s="5" t="str">
        <f t="shared" si="0"/>
        <v>日</v>
      </c>
      <c r="C17" s="37"/>
      <c r="D17" s="1"/>
      <c r="E17" s="18"/>
      <c r="F17" s="1"/>
      <c r="G17" s="1"/>
      <c r="H17" s="18"/>
      <c r="I17" s="1"/>
      <c r="J17" s="1"/>
      <c r="K17" s="45"/>
      <c r="L17" s="48" t="s">
        <v>35</v>
      </c>
      <c r="M17" s="42"/>
      <c r="N17" s="1"/>
    </row>
    <row r="18" spans="1:14" ht="22.5" customHeight="1">
      <c r="A18" s="4">
        <f t="shared" si="1"/>
        <v>41106</v>
      </c>
      <c r="B18" s="5">
        <f t="shared" si="0"/>
        <v>1</v>
      </c>
      <c r="C18" s="50" t="s">
        <v>38</v>
      </c>
      <c r="D18" s="18"/>
      <c r="E18" s="1"/>
      <c r="F18" s="1"/>
      <c r="G18" s="18"/>
      <c r="H18" s="1"/>
      <c r="I18" s="1"/>
      <c r="J18" s="18"/>
      <c r="K18" s="18"/>
      <c r="L18" s="1" t="s">
        <v>16</v>
      </c>
      <c r="M18" s="34"/>
      <c r="N18" s="1" t="s">
        <v>10</v>
      </c>
    </row>
    <row r="19" spans="1:14" ht="22.5" customHeight="1">
      <c r="A19" s="4">
        <f t="shared" si="1"/>
        <v>41107</v>
      </c>
      <c r="B19" s="5">
        <f t="shared" si="0"/>
        <v>2</v>
      </c>
      <c r="C19" s="50" t="s">
        <v>38</v>
      </c>
      <c r="D19" s="1" t="s">
        <v>16</v>
      </c>
      <c r="E19" s="1"/>
      <c r="F19" s="1"/>
      <c r="G19" s="18"/>
      <c r="H19" s="18"/>
      <c r="I19" s="18"/>
      <c r="J19" s="18"/>
      <c r="K19" s="18"/>
      <c r="L19" s="18"/>
      <c r="M19" s="34"/>
      <c r="N19" s="1" t="s">
        <v>12</v>
      </c>
    </row>
    <row r="20" spans="1:14" ht="22.5" customHeight="1">
      <c r="A20" s="4">
        <f t="shared" si="1"/>
        <v>41108</v>
      </c>
      <c r="B20" s="5">
        <f t="shared" si="0"/>
        <v>3</v>
      </c>
      <c r="C20" s="50" t="s">
        <v>38</v>
      </c>
      <c r="D20" s="18"/>
      <c r="E20" s="1" t="s">
        <v>16</v>
      </c>
      <c r="F20" s="45"/>
      <c r="G20" s="1"/>
      <c r="H20" s="1"/>
      <c r="I20" s="1"/>
      <c r="J20" s="1"/>
      <c r="K20" s="1"/>
      <c r="L20" s="1"/>
      <c r="M20" s="34"/>
      <c r="N20" s="1" t="s">
        <v>10</v>
      </c>
    </row>
    <row r="21" spans="1:14" ht="22.5" customHeight="1">
      <c r="A21" s="4">
        <f t="shared" si="1"/>
        <v>41109</v>
      </c>
      <c r="B21" s="5">
        <f t="shared" si="0"/>
        <v>4</v>
      </c>
      <c r="C21" s="50" t="s">
        <v>38</v>
      </c>
      <c r="D21" s="1"/>
      <c r="E21" s="18"/>
      <c r="F21" s="1" t="s">
        <v>16</v>
      </c>
      <c r="G21" s="40"/>
      <c r="H21" s="1"/>
      <c r="I21" s="1"/>
      <c r="J21" s="35"/>
      <c r="K21" s="1"/>
      <c r="L21" s="1"/>
      <c r="M21" s="34"/>
      <c r="N21" s="1" t="s">
        <v>12</v>
      </c>
    </row>
    <row r="22" spans="1:14" ht="22.5" customHeight="1">
      <c r="A22" s="4">
        <f t="shared" si="1"/>
        <v>41110</v>
      </c>
      <c r="B22" s="5">
        <f t="shared" si="0"/>
        <v>5</v>
      </c>
      <c r="C22" s="50" t="s">
        <v>38</v>
      </c>
      <c r="D22" s="45"/>
      <c r="E22" s="18"/>
      <c r="F22" s="18"/>
      <c r="G22" s="1" t="s">
        <v>16</v>
      </c>
      <c r="H22" s="18"/>
      <c r="J22" s="35"/>
      <c r="K22" s="1"/>
      <c r="L22" s="1"/>
      <c r="M22" s="42"/>
      <c r="N22" s="1" t="s">
        <v>10</v>
      </c>
    </row>
    <row r="23" spans="1:14" ht="22.5" customHeight="1">
      <c r="A23" s="4">
        <f t="shared" si="1"/>
        <v>41111</v>
      </c>
      <c r="B23" s="5">
        <f t="shared" si="0"/>
        <v>6</v>
      </c>
      <c r="C23" s="50"/>
      <c r="D23" s="45"/>
      <c r="E23" s="1"/>
      <c r="F23" s="45"/>
      <c r="G23" s="40"/>
      <c r="H23" s="48" t="s">
        <v>35</v>
      </c>
      <c r="I23" s="1"/>
      <c r="J23" s="40"/>
      <c r="K23" s="1"/>
      <c r="L23" s="1"/>
      <c r="M23" s="34"/>
      <c r="N23" s="1"/>
    </row>
    <row r="24" spans="1:14" ht="22.5" customHeight="1">
      <c r="A24" s="4">
        <f t="shared" si="1"/>
        <v>41112</v>
      </c>
      <c r="B24" s="5" t="str">
        <f t="shared" si="0"/>
        <v>日</v>
      </c>
      <c r="C24" s="50"/>
      <c r="D24" s="45"/>
      <c r="E24" s="1"/>
      <c r="F24" s="45"/>
      <c r="G24" s="40"/>
      <c r="H24" s="48" t="s">
        <v>35</v>
      </c>
      <c r="I24" s="1"/>
      <c r="J24" s="1"/>
      <c r="K24" s="45"/>
      <c r="L24" s="1"/>
      <c r="M24" s="42"/>
      <c r="N24" s="1"/>
    </row>
    <row r="25" spans="1:14" ht="22.5" customHeight="1">
      <c r="A25" s="4">
        <f t="shared" si="1"/>
        <v>41113</v>
      </c>
      <c r="B25" s="5">
        <f t="shared" si="0"/>
        <v>1</v>
      </c>
      <c r="C25" s="50" t="s">
        <v>38</v>
      </c>
      <c r="D25" s="1"/>
      <c r="E25" s="18"/>
      <c r="F25" s="1"/>
      <c r="G25" s="18"/>
      <c r="H25" s="1" t="s">
        <v>16</v>
      </c>
      <c r="I25" s="1"/>
      <c r="J25" s="1"/>
      <c r="K25" s="1"/>
      <c r="L25" s="1"/>
      <c r="M25" s="34"/>
      <c r="N25" s="1" t="s">
        <v>12</v>
      </c>
    </row>
    <row r="26" spans="1:14" ht="22.5" customHeight="1">
      <c r="A26" s="4">
        <f t="shared" si="1"/>
        <v>41114</v>
      </c>
      <c r="B26" s="27">
        <f t="shared" si="0"/>
        <v>2</v>
      </c>
      <c r="C26" s="50" t="s">
        <v>38</v>
      </c>
      <c r="D26" s="1"/>
      <c r="E26" s="18"/>
      <c r="F26" s="1"/>
      <c r="G26" s="18"/>
      <c r="H26" s="18"/>
      <c r="I26" s="1" t="s">
        <v>16</v>
      </c>
      <c r="J26" s="1"/>
      <c r="K26" s="1"/>
      <c r="L26" s="1"/>
      <c r="M26" s="34"/>
      <c r="N26" s="1" t="s">
        <v>10</v>
      </c>
    </row>
    <row r="27" spans="1:14" ht="22.5" customHeight="1">
      <c r="A27" s="4">
        <f t="shared" si="1"/>
        <v>41115</v>
      </c>
      <c r="B27" s="5">
        <f t="shared" si="0"/>
        <v>3</v>
      </c>
      <c r="C27" s="50" t="s">
        <v>38</v>
      </c>
      <c r="D27" s="45"/>
      <c r="E27" s="35"/>
      <c r="F27" s="35"/>
      <c r="G27" s="41"/>
      <c r="H27" s="1"/>
      <c r="I27" s="35"/>
      <c r="J27" s="1" t="s">
        <v>16</v>
      </c>
      <c r="K27" s="1"/>
      <c r="L27" s="1"/>
      <c r="M27" s="34"/>
      <c r="N27" s="1" t="s">
        <v>12</v>
      </c>
    </row>
    <row r="28" spans="1:14" ht="22.5" customHeight="1">
      <c r="A28" s="4">
        <f t="shared" si="1"/>
        <v>41116</v>
      </c>
      <c r="B28" s="5">
        <f t="shared" si="0"/>
        <v>4</v>
      </c>
      <c r="C28" s="50" t="s">
        <v>38</v>
      </c>
      <c r="D28" s="45"/>
      <c r="E28" s="35"/>
      <c r="F28" s="35"/>
      <c r="G28" s="35"/>
      <c r="H28" s="1"/>
      <c r="I28" s="35"/>
      <c r="J28" s="35"/>
      <c r="K28" s="1" t="s">
        <v>16</v>
      </c>
      <c r="L28" s="1"/>
      <c r="M28" s="34"/>
      <c r="N28" s="1" t="s">
        <v>10</v>
      </c>
    </row>
    <row r="29" spans="1:14" ht="22.5" customHeight="1">
      <c r="A29" s="4">
        <f t="shared" si="1"/>
        <v>41117</v>
      </c>
      <c r="B29" s="5">
        <f t="shared" si="0"/>
        <v>5</v>
      </c>
      <c r="C29" s="50" t="s">
        <v>38</v>
      </c>
      <c r="E29" s="36"/>
      <c r="F29" s="35"/>
      <c r="G29" s="35"/>
      <c r="H29" s="18"/>
      <c r="I29" s="1"/>
      <c r="J29" s="35"/>
      <c r="K29" s="35"/>
      <c r="L29" s="1" t="s">
        <v>16</v>
      </c>
      <c r="M29" s="42"/>
      <c r="N29" s="1" t="s">
        <v>12</v>
      </c>
    </row>
    <row r="30" spans="1:14" ht="22.5" customHeight="1">
      <c r="A30" s="4">
        <f t="shared" si="1"/>
        <v>41118</v>
      </c>
      <c r="B30" s="5">
        <f t="shared" si="0"/>
        <v>6</v>
      </c>
      <c r="C30" s="50"/>
      <c r="D30" s="48" t="s">
        <v>35</v>
      </c>
      <c r="E30" s="40"/>
      <c r="F30" s="1"/>
      <c r="G30" s="35"/>
      <c r="H30" s="1"/>
      <c r="I30" s="1"/>
      <c r="J30" s="35"/>
      <c r="K30" s="1"/>
      <c r="L30" s="1"/>
      <c r="M30" s="34"/>
      <c r="N30" s="1"/>
    </row>
    <row r="31" spans="1:14" ht="22.5" customHeight="1">
      <c r="A31" s="4">
        <f t="shared" si="1"/>
        <v>41119</v>
      </c>
      <c r="B31" s="5" t="str">
        <f t="shared" si="0"/>
        <v>日</v>
      </c>
      <c r="C31" s="50"/>
      <c r="D31" s="48" t="s">
        <v>35</v>
      </c>
      <c r="E31" s="35"/>
      <c r="F31" s="1"/>
      <c r="G31" s="41"/>
      <c r="H31" s="1"/>
      <c r="I31" s="1"/>
      <c r="J31" s="35"/>
      <c r="K31" s="1"/>
      <c r="L31" s="1"/>
      <c r="M31" s="42"/>
      <c r="N31" s="1"/>
    </row>
    <row r="32" spans="1:14" ht="22.5" customHeight="1">
      <c r="A32" s="4">
        <f t="shared" si="1"/>
        <v>41120</v>
      </c>
      <c r="B32" s="27">
        <f t="shared" si="0"/>
        <v>1</v>
      </c>
      <c r="C32" s="50" t="s">
        <v>38</v>
      </c>
      <c r="D32" s="1" t="s">
        <v>16</v>
      </c>
      <c r="E32" s="1"/>
      <c r="F32" s="1"/>
      <c r="G32" s="18"/>
      <c r="H32" s="18"/>
      <c r="I32" s="1"/>
      <c r="J32" s="1"/>
      <c r="K32" s="1"/>
      <c r="L32" s="1"/>
      <c r="M32" s="34"/>
      <c r="N32" s="1" t="s">
        <v>10</v>
      </c>
    </row>
    <row r="33" spans="1:14" ht="22.5" customHeight="1">
      <c r="A33" s="4">
        <f t="shared" si="1"/>
        <v>41121</v>
      </c>
      <c r="B33" s="27">
        <f t="shared" si="0"/>
        <v>2</v>
      </c>
      <c r="C33" s="52" t="s">
        <v>50</v>
      </c>
      <c r="D33" s="18"/>
      <c r="E33" s="1" t="s">
        <v>16</v>
      </c>
      <c r="F33" s="1"/>
      <c r="G33" s="18"/>
      <c r="H33" s="18"/>
      <c r="I33" s="1"/>
      <c r="J33" s="18"/>
      <c r="K33" s="18"/>
      <c r="L33" s="18"/>
      <c r="M33" s="34"/>
      <c r="N33" s="1" t="s">
        <v>12</v>
      </c>
    </row>
    <row r="34" spans="1:2" ht="15.75">
      <c r="A34" s="6"/>
      <c r="B34" s="24"/>
    </row>
    <row r="35" spans="1:14" ht="16.5">
      <c r="A35" s="10" t="s">
        <v>1</v>
      </c>
      <c r="B35" s="55" t="s">
        <v>6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6.5">
      <c r="A36" s="8"/>
      <c r="B36" s="56" t="s">
        <v>34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14"/>
    </row>
    <row r="37" spans="2:14" ht="16.5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ht="15.75">
      <c r="C38" s="8"/>
    </row>
    <row r="39" ht="16.5">
      <c r="B39" s="28"/>
    </row>
    <row r="40" spans="1:2" ht="16.5">
      <c r="A40" s="13"/>
      <c r="B40" s="28"/>
    </row>
    <row r="68" spans="4:14" ht="16.5">
      <c r="D68" s="9"/>
      <c r="N68" s="9"/>
    </row>
    <row r="69" spans="4:14" ht="16.5">
      <c r="D69" s="9"/>
      <c r="E69" s="9"/>
      <c r="N69" s="9"/>
    </row>
    <row r="70" spans="4:16" ht="16.5">
      <c r="D70" s="9"/>
      <c r="E70" s="9"/>
      <c r="N70" s="9"/>
      <c r="O70" s="3" t="s">
        <v>11</v>
      </c>
      <c r="P70" s="3" t="s">
        <v>4</v>
      </c>
    </row>
    <row r="71" spans="4:16" ht="16.5">
      <c r="D71" s="9"/>
      <c r="E71" s="9"/>
      <c r="N71" s="9"/>
      <c r="O71" s="3" t="s">
        <v>13</v>
      </c>
      <c r="P71" s="3" t="s">
        <v>5</v>
      </c>
    </row>
    <row r="72" spans="4:15" ht="16.5">
      <c r="D72" s="9"/>
      <c r="E72" s="9"/>
      <c r="N72" s="9"/>
      <c r="O72" s="3" t="s">
        <v>14</v>
      </c>
    </row>
    <row r="73" spans="4:14" ht="16.5">
      <c r="D73" s="9"/>
      <c r="E73" s="9"/>
      <c r="N73" s="9"/>
    </row>
    <row r="74" spans="4:14" ht="16.5">
      <c r="D74" s="9"/>
      <c r="E74" s="9"/>
      <c r="N74" s="9"/>
    </row>
    <row r="75" spans="4:14" ht="16.5">
      <c r="D75" s="9"/>
      <c r="E75" s="9"/>
      <c r="N75" s="9"/>
    </row>
    <row r="76" spans="4:14" ht="16.5">
      <c r="D76" s="9"/>
      <c r="E76" s="9"/>
      <c r="N76" s="9"/>
    </row>
    <row r="77" spans="4:14" ht="16.5">
      <c r="D77" s="9"/>
      <c r="E77" s="9"/>
      <c r="N77" s="9"/>
    </row>
    <row r="78" spans="4:14" ht="16.5">
      <c r="D78" s="9"/>
      <c r="E78" s="9"/>
      <c r="N78" s="9"/>
    </row>
    <row r="79" spans="4:5" ht="16.5">
      <c r="D79" s="9"/>
      <c r="E79" s="9"/>
    </row>
    <row r="80" spans="4:5" ht="16.5">
      <c r="D80" s="9"/>
      <c r="E80" s="9"/>
    </row>
    <row r="81" ht="16.5">
      <c r="D81" s="9"/>
    </row>
    <row r="82" ht="16.5">
      <c r="D82" s="9"/>
    </row>
    <row r="83" ht="16.5">
      <c r="D83" s="9"/>
    </row>
    <row r="84" ht="16.5">
      <c r="D84" s="9"/>
    </row>
    <row r="85" spans="4:5" ht="16.5">
      <c r="D85" s="9"/>
      <c r="E85" s="9"/>
    </row>
    <row r="86" spans="4:5" ht="16.5">
      <c r="D86" s="9"/>
      <c r="E86" s="9"/>
    </row>
    <row r="87" spans="4:5" ht="16.5">
      <c r="D87" s="9"/>
      <c r="E87" s="9"/>
    </row>
    <row r="88" spans="4:5" ht="16.5">
      <c r="D88" s="15"/>
      <c r="E88" s="9"/>
    </row>
    <row r="89" spans="4:5" ht="16.5">
      <c r="D89" s="15"/>
      <c r="E89" s="9"/>
    </row>
    <row r="90" spans="4:5" ht="16.5">
      <c r="D90" s="15"/>
      <c r="E90" s="9"/>
    </row>
    <row r="91" spans="4:5" ht="16.5">
      <c r="D91" s="9"/>
      <c r="E91" s="9"/>
    </row>
    <row r="92" spans="4:5" ht="16.5">
      <c r="D92" s="9"/>
      <c r="E92" s="9"/>
    </row>
    <row r="93" spans="4:5" ht="16.5">
      <c r="D93" s="9"/>
      <c r="E93" s="9"/>
    </row>
    <row r="94" spans="4:5" ht="16.5">
      <c r="D94" s="9"/>
      <c r="E94" s="9"/>
    </row>
    <row r="95" ht="16.5">
      <c r="D95" s="9"/>
    </row>
  </sheetData>
  <mergeCells count="3">
    <mergeCell ref="B35:N35"/>
    <mergeCell ref="B37:N37"/>
    <mergeCell ref="B36:M36"/>
  </mergeCells>
  <conditionalFormatting sqref="B3:B33">
    <cfRule type="cellIs" priority="1" dxfId="0" operator="equal" stopIfTrue="1">
      <formula>"日"</formula>
    </cfRule>
    <cfRule type="cellIs" priority="2" dxfId="0" operator="equal" stopIfTrue="1">
      <formula>6</formula>
    </cfRule>
  </conditionalFormatting>
  <conditionalFormatting sqref="A3:A33">
    <cfRule type="expression" priority="3" dxfId="0" stopIfTrue="1">
      <formula>WEEKDAY(A3)=1</formula>
    </cfRule>
    <cfRule type="expression" priority="4" dxfId="0" stopIfTrue="1">
      <formula>WEEKDAY(A3)=7</formula>
    </cfRule>
  </conditionalFormatting>
  <dataValidations count="2">
    <dataValidation type="list" allowBlank="1" showInputMessage="1" showErrorMessage="1" sqref="Q2">
      <formula1>$P$70:$P$71</formula1>
    </dataValidation>
    <dataValidation type="list" allowBlank="1" showInputMessage="1" showErrorMessage="1" sqref="P1 N32:N33 N11:N22 N3:N8 N25:N29">
      <formula1>$O$70:$O$73</formula1>
    </dataValidation>
  </dataValidations>
  <printOptions horizontalCentered="1" verticalCentered="1"/>
  <pageMargins left="0.1968503937007874" right="0.1968503937007874" top="0.2755905511811024" bottom="0.275590551181102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tabSelected="1" workbookViewId="0" topLeftCell="A1">
      <pane xSplit="2" ySplit="2" topLeftCell="C3" activePane="bottomRight" state="frozen"/>
      <selection pane="topLeft" activeCell="A26" sqref="A26:IV33"/>
      <selection pane="topRight" activeCell="A26" sqref="A26:IV33"/>
      <selection pane="bottomLeft" activeCell="A26" sqref="A26:IV33"/>
      <selection pane="bottomRight" activeCell="D7" sqref="D7"/>
    </sheetView>
  </sheetViews>
  <sheetFormatPr defaultColWidth="9.00390625" defaultRowHeight="16.5"/>
  <cols>
    <col min="1" max="1" width="6.75390625" style="7" customWidth="1"/>
    <col min="2" max="2" width="4.25390625" style="25" customWidth="1"/>
    <col min="3" max="3" width="18.75390625" style="3" customWidth="1"/>
    <col min="4" max="12" width="5.625" style="7" customWidth="1"/>
    <col min="13" max="13" width="10.625" style="44" customWidth="1"/>
    <col min="14" max="14" width="5.625" style="7" customWidth="1"/>
    <col min="15" max="15" width="9.375" style="3" customWidth="1"/>
    <col min="16" max="16" width="9.25390625" style="3" bestFit="1" customWidth="1"/>
    <col min="17" max="17" width="6.75390625" style="3" bestFit="1" customWidth="1"/>
    <col min="18" max="16384" width="9.00390625" style="3" customWidth="1"/>
  </cols>
  <sheetData>
    <row r="1" spans="1:17" ht="28.5" customHeight="1">
      <c r="A1" s="11"/>
      <c r="B1" s="23" t="str">
        <f>"彰化縣新民國小"&amp;Q1&amp;"年"&amp;Q2&amp;"值勤輪值表"</f>
        <v>彰化縣新民國小101年暑假值勤輪值表</v>
      </c>
      <c r="C1" s="23"/>
      <c r="D1" s="23"/>
      <c r="E1" s="23"/>
      <c r="F1" s="16"/>
      <c r="G1" s="20"/>
      <c r="H1" s="20">
        <f>O2</f>
        <v>41091</v>
      </c>
      <c r="I1" s="21" t="s">
        <v>9</v>
      </c>
      <c r="J1" s="21"/>
      <c r="K1" s="21"/>
      <c r="L1" s="21"/>
      <c r="M1" s="43"/>
      <c r="N1" s="22" t="str">
        <f>P1</f>
        <v>B組</v>
      </c>
      <c r="O1" s="3" t="s">
        <v>2</v>
      </c>
      <c r="P1" s="17" t="s">
        <v>12</v>
      </c>
      <c r="Q1" s="17">
        <v>101</v>
      </c>
    </row>
    <row r="2" spans="1:17" ht="31.5">
      <c r="A2" s="1" t="s">
        <v>0</v>
      </c>
      <c r="B2" s="2" t="s">
        <v>3</v>
      </c>
      <c r="C2" s="26" t="s">
        <v>15</v>
      </c>
      <c r="D2" s="2" t="str">
        <f>VLOOKUP($P$1,名單,2,FALSE)</f>
        <v>訓育組長　</v>
      </c>
      <c r="E2" s="2" t="str">
        <f>VLOOKUP($P$1,名單,3,FALSE)</f>
        <v>事務組長</v>
      </c>
      <c r="F2" s="2" t="str">
        <f>VLOOKUP($P$1,名單,4,FALSE)</f>
        <v>生教組長</v>
      </c>
      <c r="G2" s="2" t="str">
        <f>VLOOKUP($P$1,名單,5,FALSE)</f>
        <v>衛生組長</v>
      </c>
      <c r="H2" s="2" t="str">
        <f>VLOOKUP($P$1,名單,6,FALSE)</f>
        <v>資訊組長</v>
      </c>
      <c r="I2" s="2" t="str">
        <f>VLOOKUP($P$1,名單,7,FALSE)</f>
        <v>輔導組長</v>
      </c>
      <c r="J2" s="2" t="str">
        <f>VLOOKUP($P$1,名單,8,FALSE)</f>
        <v>資料組長</v>
      </c>
      <c r="K2" s="2" t="str">
        <f>VLOOKUP($P$1,名單,9,FALSE)</f>
        <v>護理師</v>
      </c>
      <c r="L2" s="2" t="str">
        <f>VLOOKUP($P$1,名單,10,FALSE)</f>
        <v>體育組長</v>
      </c>
      <c r="M2" s="2" t="s">
        <v>33</v>
      </c>
      <c r="N2" s="2" t="s">
        <v>8</v>
      </c>
      <c r="O2" s="12">
        <v>41091</v>
      </c>
      <c r="Q2" s="17" t="s">
        <v>7</v>
      </c>
    </row>
    <row r="3" spans="1:14" ht="22.5" customHeight="1">
      <c r="A3" s="4">
        <f>O2</f>
        <v>41091</v>
      </c>
      <c r="B3" s="5" t="str">
        <f aca="true" t="shared" si="0" ref="B3:B33">IF(MOD(WEEKDAY(A3,2),7)=0,"日",WEEKDAY(A3,2))</f>
        <v>日</v>
      </c>
      <c r="C3" s="39"/>
      <c r="D3" s="18"/>
      <c r="E3" s="1"/>
      <c r="F3" s="45"/>
      <c r="G3" s="1"/>
      <c r="H3" s="1"/>
      <c r="I3" s="1"/>
      <c r="J3" s="47" t="s">
        <v>35</v>
      </c>
      <c r="K3" s="45"/>
      <c r="L3" s="1"/>
      <c r="M3" s="34"/>
      <c r="N3" s="1"/>
    </row>
    <row r="4" spans="1:14" ht="22.5" customHeight="1">
      <c r="A4" s="4">
        <f aca="true" t="shared" si="1" ref="A4:A33">A3+1</f>
        <v>41092</v>
      </c>
      <c r="B4" s="5">
        <f t="shared" si="0"/>
        <v>1</v>
      </c>
      <c r="C4" s="3" t="s">
        <v>37</v>
      </c>
      <c r="D4" s="18"/>
      <c r="E4" s="18"/>
      <c r="F4" s="1"/>
      <c r="G4" s="1"/>
      <c r="H4" s="1"/>
      <c r="I4" s="1"/>
      <c r="J4" s="1" t="s">
        <v>16</v>
      </c>
      <c r="K4" s="1"/>
      <c r="L4" s="1"/>
      <c r="M4" s="34">
        <v>601</v>
      </c>
      <c r="N4" s="1" t="s">
        <v>10</v>
      </c>
    </row>
    <row r="5" spans="1:14" ht="22.5" customHeight="1">
      <c r="A5" s="4">
        <f t="shared" si="1"/>
        <v>41093</v>
      </c>
      <c r="B5" s="5">
        <f t="shared" si="0"/>
        <v>2</v>
      </c>
      <c r="C5" s="49" t="s">
        <v>41</v>
      </c>
      <c r="D5" s="1"/>
      <c r="E5" s="1"/>
      <c r="F5" s="18"/>
      <c r="G5" s="1"/>
      <c r="H5" s="1"/>
      <c r="I5" s="1"/>
      <c r="J5" s="1"/>
      <c r="K5" s="1" t="s">
        <v>16</v>
      </c>
      <c r="L5" s="1"/>
      <c r="M5" s="34">
        <v>601</v>
      </c>
      <c r="N5" s="1" t="s">
        <v>12</v>
      </c>
    </row>
    <row r="6" spans="1:14" ht="22.5" customHeight="1">
      <c r="A6" s="4">
        <f t="shared" si="1"/>
        <v>41094</v>
      </c>
      <c r="B6" s="5">
        <f t="shared" si="0"/>
        <v>3</v>
      </c>
      <c r="C6" s="49" t="s">
        <v>40</v>
      </c>
      <c r="D6" s="1"/>
      <c r="E6" s="45"/>
      <c r="F6" s="18"/>
      <c r="G6" s="1"/>
      <c r="H6" s="1"/>
      <c r="I6" s="1"/>
      <c r="J6" s="35"/>
      <c r="K6" s="45"/>
      <c r="L6" s="1" t="s">
        <v>16</v>
      </c>
      <c r="M6" s="34" t="s">
        <v>45</v>
      </c>
      <c r="N6" s="1" t="s">
        <v>10</v>
      </c>
    </row>
    <row r="7" spans="1:14" ht="22.5" customHeight="1">
      <c r="A7" s="4">
        <f t="shared" si="1"/>
        <v>41095</v>
      </c>
      <c r="B7" s="5">
        <f t="shared" si="0"/>
        <v>4</v>
      </c>
      <c r="C7" s="54" t="s">
        <v>48</v>
      </c>
      <c r="D7" s="1" t="s">
        <v>16</v>
      </c>
      <c r="E7" s="45"/>
      <c r="F7" s="35"/>
      <c r="G7" s="18"/>
      <c r="H7" s="1"/>
      <c r="I7" s="1"/>
      <c r="J7" s="18"/>
      <c r="K7" s="45"/>
      <c r="L7" s="18"/>
      <c r="M7" s="34" t="s">
        <v>47</v>
      </c>
      <c r="N7" s="1" t="s">
        <v>12</v>
      </c>
    </row>
    <row r="8" spans="1:14" ht="22.5" customHeight="1">
      <c r="A8" s="4">
        <f t="shared" si="1"/>
        <v>41096</v>
      </c>
      <c r="B8" s="5">
        <f t="shared" si="0"/>
        <v>5</v>
      </c>
      <c r="C8" s="49" t="s">
        <v>46</v>
      </c>
      <c r="D8" s="1"/>
      <c r="E8" s="1" t="s">
        <v>16</v>
      </c>
      <c r="F8" s="35"/>
      <c r="G8" s="18"/>
      <c r="H8" s="1"/>
      <c r="I8" s="1"/>
      <c r="J8" s="1"/>
      <c r="K8" s="45"/>
      <c r="L8" s="1"/>
      <c r="M8" s="34" t="s">
        <v>47</v>
      </c>
      <c r="N8" s="1" t="s">
        <v>10</v>
      </c>
    </row>
    <row r="9" spans="1:14" ht="22.5" customHeight="1">
      <c r="A9" s="4">
        <f t="shared" si="1"/>
        <v>41097</v>
      </c>
      <c r="B9" s="5">
        <f t="shared" si="0"/>
        <v>6</v>
      </c>
      <c r="C9" s="51" t="s">
        <v>43</v>
      </c>
      <c r="D9" s="1"/>
      <c r="E9" s="35"/>
      <c r="F9" s="48" t="s">
        <v>35</v>
      </c>
      <c r="G9" s="1"/>
      <c r="H9" s="18"/>
      <c r="I9" s="18"/>
      <c r="J9" s="1"/>
      <c r="K9" s="1"/>
      <c r="L9" s="1"/>
      <c r="M9" s="53" t="s">
        <v>42</v>
      </c>
      <c r="N9" s="45"/>
    </row>
    <row r="10" spans="1:14" ht="22.5" customHeight="1">
      <c r="A10" s="4">
        <f t="shared" si="1"/>
        <v>41098</v>
      </c>
      <c r="B10" s="5" t="str">
        <f t="shared" si="0"/>
        <v>日</v>
      </c>
      <c r="C10" s="38"/>
      <c r="D10" s="1"/>
      <c r="E10" s="35"/>
      <c r="F10" s="48" t="s">
        <v>35</v>
      </c>
      <c r="G10" s="1"/>
      <c r="H10" s="18"/>
      <c r="I10" s="18"/>
      <c r="J10" s="18"/>
      <c r="K10" s="1"/>
      <c r="L10" s="1"/>
      <c r="M10" s="34"/>
      <c r="N10" s="45"/>
    </row>
    <row r="11" spans="1:14" ht="22.5" customHeight="1">
      <c r="A11" s="4">
        <f t="shared" si="1"/>
        <v>41099</v>
      </c>
      <c r="B11" s="5">
        <f t="shared" si="0"/>
        <v>1</v>
      </c>
      <c r="C11" s="49" t="s">
        <v>49</v>
      </c>
      <c r="D11" s="18"/>
      <c r="E11" s="1"/>
      <c r="F11" s="1" t="s">
        <v>16</v>
      </c>
      <c r="G11" s="18"/>
      <c r="H11" s="1"/>
      <c r="I11" s="1"/>
      <c r="J11" s="18"/>
      <c r="K11" s="18"/>
      <c r="L11" s="18"/>
      <c r="M11" s="34" t="s">
        <v>45</v>
      </c>
      <c r="N11" s="1" t="s">
        <v>12</v>
      </c>
    </row>
    <row r="12" spans="1:14" ht="22.5" customHeight="1">
      <c r="A12" s="4">
        <f t="shared" si="1"/>
        <v>41100</v>
      </c>
      <c r="B12" s="5">
        <f t="shared" si="0"/>
        <v>2</v>
      </c>
      <c r="C12" s="49" t="s">
        <v>49</v>
      </c>
      <c r="D12" s="1"/>
      <c r="E12" s="18"/>
      <c r="F12" s="35"/>
      <c r="G12" s="1" t="s">
        <v>16</v>
      </c>
      <c r="H12" s="1"/>
      <c r="I12" s="1"/>
      <c r="J12" s="1"/>
      <c r="K12" s="1"/>
      <c r="L12" s="1"/>
      <c r="M12" s="34" t="s">
        <v>45</v>
      </c>
      <c r="N12" s="1" t="s">
        <v>10</v>
      </c>
    </row>
    <row r="13" spans="1:14" ht="22.5" customHeight="1">
      <c r="A13" s="4">
        <f t="shared" si="1"/>
        <v>41101</v>
      </c>
      <c r="B13" s="5">
        <f t="shared" si="0"/>
        <v>3</v>
      </c>
      <c r="C13" s="49" t="s">
        <v>41</v>
      </c>
      <c r="D13" s="1"/>
      <c r="E13" s="1"/>
      <c r="F13" s="35"/>
      <c r="G13" s="45"/>
      <c r="H13" s="1" t="s">
        <v>16</v>
      </c>
      <c r="I13" s="1"/>
      <c r="J13" s="18"/>
      <c r="K13" s="45"/>
      <c r="L13" s="18"/>
      <c r="M13" s="34" t="s">
        <v>44</v>
      </c>
      <c r="N13" s="1" t="s">
        <v>12</v>
      </c>
    </row>
    <row r="14" spans="1:14" ht="22.5" customHeight="1">
      <c r="A14" s="4">
        <f t="shared" si="1"/>
        <v>41102</v>
      </c>
      <c r="B14" s="5">
        <f t="shared" si="0"/>
        <v>4</v>
      </c>
      <c r="C14" s="49" t="s">
        <v>41</v>
      </c>
      <c r="D14" s="1"/>
      <c r="E14" s="1"/>
      <c r="F14" s="45"/>
      <c r="G14" s="45"/>
      <c r="H14" s="1"/>
      <c r="I14" s="1" t="s">
        <v>16</v>
      </c>
      <c r="J14" s="1"/>
      <c r="K14" s="1"/>
      <c r="L14" s="1"/>
      <c r="M14" s="34" t="s">
        <v>44</v>
      </c>
      <c r="N14" s="1" t="s">
        <v>10</v>
      </c>
    </row>
    <row r="15" spans="1:14" ht="22.5" customHeight="1">
      <c r="A15" s="4">
        <f t="shared" si="1"/>
        <v>41103</v>
      </c>
      <c r="B15" s="5">
        <f t="shared" si="0"/>
        <v>5</v>
      </c>
      <c r="C15" s="51" t="s">
        <v>37</v>
      </c>
      <c r="D15" s="1"/>
      <c r="E15" s="45"/>
      <c r="F15" s="45"/>
      <c r="G15" s="45"/>
      <c r="H15" s="1"/>
      <c r="I15" s="35"/>
      <c r="J15" s="1" t="s">
        <v>16</v>
      </c>
      <c r="K15" s="1"/>
      <c r="L15" s="1"/>
      <c r="M15" s="34" t="s">
        <v>44</v>
      </c>
      <c r="N15" s="1" t="s">
        <v>12</v>
      </c>
    </row>
    <row r="16" spans="1:14" ht="22.5" customHeight="1">
      <c r="A16" s="4">
        <f t="shared" si="1"/>
        <v>41104</v>
      </c>
      <c r="B16" s="5">
        <f t="shared" si="0"/>
        <v>6</v>
      </c>
      <c r="C16" s="37"/>
      <c r="D16" s="18"/>
      <c r="E16" s="45"/>
      <c r="F16" s="45"/>
      <c r="G16" s="1"/>
      <c r="H16" s="18"/>
      <c r="I16" s="35"/>
      <c r="J16" s="18"/>
      <c r="K16" s="48" t="s">
        <v>35</v>
      </c>
      <c r="L16" s="18"/>
      <c r="M16" s="34"/>
      <c r="N16" s="1"/>
    </row>
    <row r="17" spans="1:14" ht="22.5" customHeight="1">
      <c r="A17" s="4">
        <f t="shared" si="1"/>
        <v>41105</v>
      </c>
      <c r="B17" s="5" t="str">
        <f t="shared" si="0"/>
        <v>日</v>
      </c>
      <c r="C17" s="37"/>
      <c r="D17" s="1"/>
      <c r="E17" s="45"/>
      <c r="F17" s="45"/>
      <c r="G17" s="1"/>
      <c r="H17" s="1"/>
      <c r="I17" s="35"/>
      <c r="J17" s="1"/>
      <c r="K17" s="48" t="s">
        <v>35</v>
      </c>
      <c r="L17" s="1"/>
      <c r="M17" s="42"/>
      <c r="N17" s="1"/>
    </row>
    <row r="18" spans="1:14" ht="22.5" customHeight="1">
      <c r="A18" s="4">
        <f t="shared" si="1"/>
        <v>41106</v>
      </c>
      <c r="B18" s="5">
        <f t="shared" si="0"/>
        <v>1</v>
      </c>
      <c r="C18" s="50" t="s">
        <v>38</v>
      </c>
      <c r="D18" s="18"/>
      <c r="E18" s="1"/>
      <c r="F18" s="1"/>
      <c r="G18" s="18"/>
      <c r="H18" s="1"/>
      <c r="I18" s="35"/>
      <c r="J18" s="18"/>
      <c r="K18" s="1" t="s">
        <v>16</v>
      </c>
      <c r="L18" s="18"/>
      <c r="M18" s="34"/>
      <c r="N18" s="1" t="s">
        <v>10</v>
      </c>
    </row>
    <row r="19" spans="1:14" ht="22.5" customHeight="1">
      <c r="A19" s="4">
        <f t="shared" si="1"/>
        <v>41107</v>
      </c>
      <c r="B19" s="5">
        <f t="shared" si="0"/>
        <v>2</v>
      </c>
      <c r="C19" s="50" t="s">
        <v>38</v>
      </c>
      <c r="D19" s="1"/>
      <c r="E19" s="1"/>
      <c r="F19" s="1"/>
      <c r="G19" s="18"/>
      <c r="H19" s="18"/>
      <c r="I19" s="35"/>
      <c r="J19" s="18"/>
      <c r="K19" s="18"/>
      <c r="L19" s="1" t="s">
        <v>16</v>
      </c>
      <c r="M19" s="34"/>
      <c r="N19" s="1" t="s">
        <v>12</v>
      </c>
    </row>
    <row r="20" spans="1:14" ht="22.5" customHeight="1">
      <c r="A20" s="4">
        <f t="shared" si="1"/>
        <v>41108</v>
      </c>
      <c r="B20" s="5">
        <f t="shared" si="0"/>
        <v>3</v>
      </c>
      <c r="C20" s="50" t="s">
        <v>38</v>
      </c>
      <c r="D20" s="1" t="s">
        <v>16</v>
      </c>
      <c r="E20" s="1"/>
      <c r="F20" s="1"/>
      <c r="G20" s="1"/>
      <c r="H20" s="1"/>
      <c r="I20" s="42"/>
      <c r="J20" s="1"/>
      <c r="K20" s="1"/>
      <c r="L20" s="1"/>
      <c r="M20" s="34"/>
      <c r="N20" s="1" t="s">
        <v>10</v>
      </c>
    </row>
    <row r="21" spans="1:14" ht="22.5" customHeight="1">
      <c r="A21" s="4">
        <f t="shared" si="1"/>
        <v>41109</v>
      </c>
      <c r="B21" s="5">
        <f t="shared" si="0"/>
        <v>4</v>
      </c>
      <c r="C21" s="50" t="s">
        <v>38</v>
      </c>
      <c r="D21" s="1"/>
      <c r="E21" s="1" t="s">
        <v>16</v>
      </c>
      <c r="F21" s="1"/>
      <c r="G21" s="35"/>
      <c r="H21" s="1"/>
      <c r="I21" s="35"/>
      <c r="J21" s="1"/>
      <c r="K21" s="1"/>
      <c r="L21" s="1"/>
      <c r="M21" s="34"/>
      <c r="N21" s="1" t="s">
        <v>12</v>
      </c>
    </row>
    <row r="22" spans="1:14" ht="22.5" customHeight="1">
      <c r="A22" s="4">
        <f t="shared" si="1"/>
        <v>41110</v>
      </c>
      <c r="B22" s="5">
        <f t="shared" si="0"/>
        <v>5</v>
      </c>
      <c r="C22" s="50" t="s">
        <v>38</v>
      </c>
      <c r="D22" s="1"/>
      <c r="E22" s="18"/>
      <c r="F22" s="1" t="s">
        <v>16</v>
      </c>
      <c r="G22" s="35"/>
      <c r="H22" s="18"/>
      <c r="I22" s="35"/>
      <c r="J22" s="1"/>
      <c r="K22" s="1"/>
      <c r="L22" s="1"/>
      <c r="M22" s="42"/>
      <c r="N22" s="1" t="s">
        <v>10</v>
      </c>
    </row>
    <row r="23" spans="1:14" ht="22.5" customHeight="1">
      <c r="A23" s="4">
        <f t="shared" si="1"/>
        <v>41111</v>
      </c>
      <c r="B23" s="5">
        <f t="shared" si="0"/>
        <v>6</v>
      </c>
      <c r="C23" s="50"/>
      <c r="D23" s="1"/>
      <c r="E23" s="1"/>
      <c r="F23" s="18"/>
      <c r="G23" s="48" t="s">
        <v>35</v>
      </c>
      <c r="H23" s="18"/>
      <c r="I23" s="35"/>
      <c r="J23" s="1"/>
      <c r="K23" s="1"/>
      <c r="L23" s="1"/>
      <c r="M23" s="34"/>
      <c r="N23" s="1"/>
    </row>
    <row r="24" spans="1:14" ht="22.5" customHeight="1">
      <c r="A24" s="4">
        <f t="shared" si="1"/>
        <v>41112</v>
      </c>
      <c r="B24" s="5" t="str">
        <f t="shared" si="0"/>
        <v>日</v>
      </c>
      <c r="C24" s="50"/>
      <c r="D24" s="1"/>
      <c r="E24" s="45"/>
      <c r="F24" s="18"/>
      <c r="G24" s="48" t="s">
        <v>35</v>
      </c>
      <c r="H24" s="1"/>
      <c r="I24" s="1"/>
      <c r="J24" s="18"/>
      <c r="K24" s="18"/>
      <c r="L24" s="18"/>
      <c r="M24" s="42"/>
      <c r="N24" s="1"/>
    </row>
    <row r="25" spans="1:14" ht="22.5" customHeight="1">
      <c r="A25" s="4">
        <f t="shared" si="1"/>
        <v>41113</v>
      </c>
      <c r="B25" s="5">
        <f t="shared" si="0"/>
        <v>1</v>
      </c>
      <c r="C25" s="50" t="s">
        <v>38</v>
      </c>
      <c r="D25" s="1"/>
      <c r="E25" s="18"/>
      <c r="F25" s="1"/>
      <c r="G25" s="1" t="s">
        <v>16</v>
      </c>
      <c r="H25" s="1"/>
      <c r="I25" s="1"/>
      <c r="J25" s="1"/>
      <c r="K25" s="1"/>
      <c r="L25" s="1"/>
      <c r="M25" s="34"/>
      <c r="N25" s="1" t="s">
        <v>12</v>
      </c>
    </row>
    <row r="26" spans="1:14" ht="22.5" customHeight="1">
      <c r="A26" s="4">
        <f t="shared" si="1"/>
        <v>41114</v>
      </c>
      <c r="B26" s="27">
        <f t="shared" si="0"/>
        <v>2</v>
      </c>
      <c r="C26" s="50" t="s">
        <v>38</v>
      </c>
      <c r="D26" s="1"/>
      <c r="E26" s="18"/>
      <c r="F26" s="1"/>
      <c r="G26" s="18"/>
      <c r="H26" s="1" t="s">
        <v>16</v>
      </c>
      <c r="I26" s="18"/>
      <c r="J26" s="1"/>
      <c r="K26" s="1"/>
      <c r="L26" s="1"/>
      <c r="M26" s="34"/>
      <c r="N26" s="1" t="s">
        <v>10</v>
      </c>
    </row>
    <row r="27" spans="1:14" ht="22.5" customHeight="1">
      <c r="A27" s="4">
        <f t="shared" si="1"/>
        <v>41115</v>
      </c>
      <c r="B27" s="5">
        <f t="shared" si="0"/>
        <v>3</v>
      </c>
      <c r="C27" s="50" t="s">
        <v>38</v>
      </c>
      <c r="D27" s="18"/>
      <c r="F27" s="1"/>
      <c r="G27" s="18"/>
      <c r="H27" s="18"/>
      <c r="I27" s="1" t="s">
        <v>16</v>
      </c>
      <c r="J27" s="1"/>
      <c r="K27" s="1"/>
      <c r="L27" s="1"/>
      <c r="M27" s="34"/>
      <c r="N27" s="1" t="s">
        <v>12</v>
      </c>
    </row>
    <row r="28" spans="1:14" ht="22.5" customHeight="1">
      <c r="A28" s="4">
        <f t="shared" si="1"/>
        <v>41116</v>
      </c>
      <c r="B28" s="5">
        <f t="shared" si="0"/>
        <v>4</v>
      </c>
      <c r="C28" s="50" t="s">
        <v>38</v>
      </c>
      <c r="D28" s="18"/>
      <c r="E28" s="1"/>
      <c r="F28" s="1"/>
      <c r="G28" s="18"/>
      <c r="H28" s="18"/>
      <c r="I28" s="35"/>
      <c r="J28" s="1" t="s">
        <v>16</v>
      </c>
      <c r="K28" s="1"/>
      <c r="L28" s="1"/>
      <c r="M28" s="34"/>
      <c r="N28" s="1" t="s">
        <v>10</v>
      </c>
    </row>
    <row r="29" spans="1:14" ht="22.5" customHeight="1">
      <c r="A29" s="4">
        <f t="shared" si="1"/>
        <v>41117</v>
      </c>
      <c r="B29" s="5">
        <f t="shared" si="0"/>
        <v>5</v>
      </c>
      <c r="C29" s="50" t="s">
        <v>38</v>
      </c>
      <c r="D29" s="18"/>
      <c r="E29" s="18"/>
      <c r="F29" s="45"/>
      <c r="G29" s="1"/>
      <c r="H29" s="18"/>
      <c r="I29" s="35"/>
      <c r="J29" s="1"/>
      <c r="K29" s="1" t="s">
        <v>16</v>
      </c>
      <c r="L29" s="1"/>
      <c r="M29" s="42"/>
      <c r="N29" s="1" t="s">
        <v>12</v>
      </c>
    </row>
    <row r="30" spans="1:14" ht="22.5" customHeight="1">
      <c r="A30" s="4">
        <f t="shared" si="1"/>
        <v>41118</v>
      </c>
      <c r="B30" s="5">
        <f t="shared" si="0"/>
        <v>6</v>
      </c>
      <c r="C30" s="50"/>
      <c r="D30" s="18"/>
      <c r="E30" s="45"/>
      <c r="F30" s="45"/>
      <c r="G30" s="1"/>
      <c r="H30" s="1"/>
      <c r="I30" s="35"/>
      <c r="J30" s="1"/>
      <c r="K30" s="1"/>
      <c r="L30" s="48" t="s">
        <v>35</v>
      </c>
      <c r="M30" s="34"/>
      <c r="N30" s="1"/>
    </row>
    <row r="31" spans="1:14" ht="22.5" customHeight="1">
      <c r="A31" s="4">
        <f t="shared" si="1"/>
        <v>41119</v>
      </c>
      <c r="B31" s="5" t="str">
        <f t="shared" si="0"/>
        <v>日</v>
      </c>
      <c r="C31" s="50"/>
      <c r="D31" s="18"/>
      <c r="E31" s="45"/>
      <c r="F31" s="1"/>
      <c r="G31" s="18"/>
      <c r="H31" s="1"/>
      <c r="I31" s="36"/>
      <c r="J31" s="1"/>
      <c r="K31" s="1"/>
      <c r="L31" s="48" t="s">
        <v>35</v>
      </c>
      <c r="M31" s="42"/>
      <c r="N31" s="1"/>
    </row>
    <row r="32" spans="1:14" ht="22.5" customHeight="1">
      <c r="A32" s="4">
        <f t="shared" si="1"/>
        <v>41120</v>
      </c>
      <c r="B32" s="27">
        <f t="shared" si="0"/>
        <v>1</v>
      </c>
      <c r="C32" s="50" t="s">
        <v>38</v>
      </c>
      <c r="D32" s="18"/>
      <c r="E32" s="18"/>
      <c r="F32" s="1"/>
      <c r="G32" s="18"/>
      <c r="H32" s="18"/>
      <c r="I32" s="1"/>
      <c r="J32" s="1"/>
      <c r="K32" s="1"/>
      <c r="L32" s="1" t="s">
        <v>16</v>
      </c>
      <c r="M32" s="34"/>
      <c r="N32" s="1" t="s">
        <v>10</v>
      </c>
    </row>
    <row r="33" spans="1:14" ht="22.5" customHeight="1">
      <c r="A33" s="4">
        <f t="shared" si="1"/>
        <v>41121</v>
      </c>
      <c r="B33" s="27">
        <f t="shared" si="0"/>
        <v>2</v>
      </c>
      <c r="C33" s="52" t="s">
        <v>50</v>
      </c>
      <c r="D33" s="1" t="s">
        <v>16</v>
      </c>
      <c r="E33" s="18"/>
      <c r="F33" s="1"/>
      <c r="G33" s="18"/>
      <c r="H33" s="18"/>
      <c r="I33" s="1"/>
      <c r="J33" s="18"/>
      <c r="K33" s="18"/>
      <c r="L33" s="18"/>
      <c r="M33" s="34"/>
      <c r="N33" s="1" t="s">
        <v>12</v>
      </c>
    </row>
    <row r="34" spans="1:2" ht="15.75">
      <c r="A34" s="6"/>
      <c r="B34" s="24"/>
    </row>
    <row r="35" spans="1:14" ht="16.5">
      <c r="A35" s="10" t="s">
        <v>1</v>
      </c>
      <c r="B35" s="55" t="s">
        <v>6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6.5">
      <c r="A36" s="8"/>
      <c r="B36" s="56" t="s">
        <v>34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14"/>
    </row>
    <row r="37" spans="2:14" ht="16.5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ht="15.75">
      <c r="C38" s="8"/>
    </row>
    <row r="39" ht="16.5">
      <c r="B39" s="28"/>
    </row>
    <row r="40" spans="1:2" ht="16.5">
      <c r="A40" s="13"/>
      <c r="B40" s="28"/>
    </row>
    <row r="68" ht="16.5">
      <c r="D68" s="9"/>
    </row>
    <row r="69" spans="4:5" ht="16.5">
      <c r="D69" s="9"/>
      <c r="E69" s="9"/>
    </row>
    <row r="70" spans="4:16" ht="16.5">
      <c r="D70" s="9"/>
      <c r="E70" s="9"/>
      <c r="O70" s="3" t="s">
        <v>11</v>
      </c>
      <c r="P70" s="3" t="s">
        <v>4</v>
      </c>
    </row>
    <row r="71" spans="4:16" ht="16.5">
      <c r="D71" s="9"/>
      <c r="E71" s="9"/>
      <c r="O71" s="3" t="s">
        <v>13</v>
      </c>
      <c r="P71" s="3" t="s">
        <v>5</v>
      </c>
    </row>
    <row r="72" spans="4:15" ht="16.5">
      <c r="D72" s="9"/>
      <c r="E72" s="9"/>
      <c r="O72" s="3" t="s">
        <v>14</v>
      </c>
    </row>
    <row r="73" spans="4:5" ht="16.5">
      <c r="D73" s="9"/>
      <c r="E73" s="9"/>
    </row>
    <row r="74" spans="4:5" ht="16.5">
      <c r="D74" s="9"/>
      <c r="E74" s="9"/>
    </row>
    <row r="75" spans="4:5" ht="16.5">
      <c r="D75" s="9"/>
      <c r="E75" s="9"/>
    </row>
    <row r="76" spans="4:5" ht="16.5">
      <c r="D76" s="9"/>
      <c r="E76" s="9"/>
    </row>
    <row r="77" spans="4:5" ht="16.5">
      <c r="D77" s="9"/>
      <c r="E77" s="9"/>
    </row>
    <row r="78" spans="4:5" ht="16.5">
      <c r="D78" s="9"/>
      <c r="E78" s="9"/>
    </row>
    <row r="79" spans="4:5" ht="16.5">
      <c r="D79" s="9"/>
      <c r="E79" s="9"/>
    </row>
    <row r="80" spans="4:5" ht="16.5">
      <c r="D80" s="9"/>
      <c r="E80" s="9"/>
    </row>
    <row r="81" ht="16.5">
      <c r="D81" s="9"/>
    </row>
    <row r="82" ht="16.5">
      <c r="D82" s="9"/>
    </row>
    <row r="83" ht="16.5">
      <c r="D83" s="9"/>
    </row>
    <row r="84" ht="16.5">
      <c r="D84" s="9"/>
    </row>
    <row r="85" spans="4:5" ht="16.5">
      <c r="D85" s="9"/>
      <c r="E85" s="9"/>
    </row>
    <row r="86" spans="4:5" ht="16.5">
      <c r="D86" s="9"/>
      <c r="E86" s="9"/>
    </row>
    <row r="87" spans="4:5" ht="16.5">
      <c r="D87" s="9"/>
      <c r="E87" s="9"/>
    </row>
    <row r="88" spans="4:5" ht="16.5">
      <c r="D88" s="15"/>
      <c r="E88" s="9"/>
    </row>
    <row r="89" spans="4:5" ht="16.5">
      <c r="D89" s="15"/>
      <c r="E89" s="9"/>
    </row>
    <row r="90" spans="4:5" ht="16.5">
      <c r="D90" s="15"/>
      <c r="E90" s="9"/>
    </row>
    <row r="91" spans="4:5" ht="16.5">
      <c r="D91" s="9"/>
      <c r="E91" s="9"/>
    </row>
    <row r="92" spans="4:5" ht="16.5">
      <c r="D92" s="9"/>
      <c r="E92" s="9"/>
    </row>
    <row r="93" spans="4:5" ht="16.5">
      <c r="D93" s="9"/>
      <c r="E93" s="9"/>
    </row>
    <row r="94" spans="4:5" ht="16.5">
      <c r="D94" s="9"/>
      <c r="E94" s="9"/>
    </row>
    <row r="95" ht="16.5">
      <c r="D95" s="9"/>
    </row>
  </sheetData>
  <mergeCells count="3">
    <mergeCell ref="B35:N35"/>
    <mergeCell ref="B37:N37"/>
    <mergeCell ref="B36:M36"/>
  </mergeCells>
  <conditionalFormatting sqref="B3:B33">
    <cfRule type="cellIs" priority="1" dxfId="0" operator="equal" stopIfTrue="1">
      <formula>"日"</formula>
    </cfRule>
    <cfRule type="cellIs" priority="2" dxfId="0" operator="equal" stopIfTrue="1">
      <formula>6</formula>
    </cfRule>
  </conditionalFormatting>
  <conditionalFormatting sqref="A3:A33">
    <cfRule type="expression" priority="3" dxfId="0" stopIfTrue="1">
      <formula>WEEKDAY(A3)=1</formula>
    </cfRule>
    <cfRule type="expression" priority="4" dxfId="0" stopIfTrue="1">
      <formula>WEEKDAY(A3)=7</formula>
    </cfRule>
  </conditionalFormatting>
  <dataValidations count="2">
    <dataValidation type="list" allowBlank="1" showInputMessage="1" showErrorMessage="1" sqref="P1 N25:N29 N3:N8 N11:N22 N32:N33">
      <formula1>$O$70:$O$73</formula1>
    </dataValidation>
    <dataValidation type="list" allowBlank="1" showInputMessage="1" showErrorMessage="1" sqref="Q2">
      <formula1>$P$70:$P$71</formula1>
    </dataValidation>
  </dataValidations>
  <printOptions horizontalCentered="1" verticalCentered="1"/>
  <pageMargins left="0.1968503937007874" right="0.1968503937007874" top="0.2755905511811024" bottom="0.275590551181102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F7" sqref="F7"/>
    </sheetView>
  </sheetViews>
  <sheetFormatPr defaultColWidth="9.00390625" defaultRowHeight="16.5"/>
  <sheetData>
    <row r="2" spans="1:10" ht="16.5">
      <c r="A2" s="3" t="s">
        <v>11</v>
      </c>
      <c r="B2" s="30" t="s">
        <v>31</v>
      </c>
      <c r="C2" s="30" t="s">
        <v>39</v>
      </c>
      <c r="D2" s="30" t="s">
        <v>18</v>
      </c>
      <c r="E2" s="31" t="s">
        <v>19</v>
      </c>
      <c r="F2" s="31" t="s">
        <v>20</v>
      </c>
      <c r="G2" s="31" t="s">
        <v>36</v>
      </c>
      <c r="H2" s="31" t="s">
        <v>21</v>
      </c>
      <c r="I2" s="31" t="s">
        <v>22</v>
      </c>
      <c r="J2" s="31" t="s">
        <v>23</v>
      </c>
    </row>
    <row r="3" spans="1:10" ht="16.5">
      <c r="A3" s="3" t="s">
        <v>13</v>
      </c>
      <c r="B3" s="30" t="s">
        <v>24</v>
      </c>
      <c r="C3" s="30" t="s">
        <v>25</v>
      </c>
      <c r="D3" s="30" t="s">
        <v>26</v>
      </c>
      <c r="E3" s="30" t="s">
        <v>17</v>
      </c>
      <c r="F3" s="31" t="s">
        <v>27</v>
      </c>
      <c r="G3" s="31" t="s">
        <v>28</v>
      </c>
      <c r="H3" s="31" t="s">
        <v>29</v>
      </c>
      <c r="I3" s="31" t="s">
        <v>30</v>
      </c>
      <c r="J3" s="33" t="s">
        <v>32</v>
      </c>
    </row>
    <row r="4" ht="16.5">
      <c r="A4" s="3"/>
    </row>
    <row r="5" spans="1:11" ht="16.5">
      <c r="A5" s="29"/>
      <c r="B5" s="30"/>
      <c r="C5" s="30"/>
      <c r="D5" s="30"/>
      <c r="E5" s="30"/>
      <c r="F5" s="31"/>
      <c r="G5" s="31"/>
      <c r="H5" s="31"/>
      <c r="I5" s="31"/>
      <c r="J5" s="31"/>
      <c r="K5" s="32"/>
    </row>
    <row r="7" ht="16.5">
      <c r="K7" s="19" t="s">
        <v>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高宗賢</dc:creator>
  <cp:keywords/>
  <dc:description/>
  <cp:lastModifiedBy>TestUser</cp:lastModifiedBy>
  <cp:lastPrinted>2012-06-13T01:05:55Z</cp:lastPrinted>
  <dcterms:created xsi:type="dcterms:W3CDTF">2000-06-19T00:19:52Z</dcterms:created>
  <dcterms:modified xsi:type="dcterms:W3CDTF">2012-06-13T01:06:29Z</dcterms:modified>
  <cp:category/>
  <cp:version/>
  <cp:contentType/>
  <cp:contentStatus/>
</cp:coreProperties>
</file>